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电费明细" sheetId="1" r:id="rId1"/>
    <sheet name="缴费通知单" sheetId="2" r:id="rId2"/>
    <sheet name="Sheet3" sheetId="3" r:id="rId3"/>
  </sheets>
  <externalReferences>
    <externalReference r:id="rId4"/>
    <externalReference r:id="rId5"/>
  </externalReferences>
  <calcPr calcId="144525"/>
</workbook>
</file>

<file path=xl/calcChain.xml><?xml version="1.0" encoding="utf-8"?>
<calcChain xmlns="http://schemas.openxmlformats.org/spreadsheetml/2006/main">
  <c r="I6" i="2" l="1"/>
  <c r="K6" i="2" s="1"/>
  <c r="I16" i="2"/>
  <c r="K16" i="2"/>
  <c r="I26" i="2"/>
  <c r="K26" i="2" s="1"/>
  <c r="Q26" i="2" s="1"/>
  <c r="I36" i="2"/>
  <c r="K36" i="2"/>
  <c r="I46" i="2"/>
  <c r="K46" i="2" s="1"/>
  <c r="Q46" i="2" s="1"/>
  <c r="I56" i="2"/>
  <c r="K56" i="2"/>
  <c r="Q56" i="2" s="1"/>
  <c r="I66" i="2"/>
  <c r="K66" i="2" s="1"/>
  <c r="Q66" i="2" s="1"/>
  <c r="I76" i="2"/>
  <c r="K76" i="2"/>
  <c r="I86" i="2"/>
  <c r="K86" i="2" s="1"/>
  <c r="Q86" i="2" s="1"/>
  <c r="I96" i="2"/>
  <c r="K96" i="2"/>
  <c r="I106" i="2"/>
  <c r="K106" i="2" s="1"/>
  <c r="Q106" i="2" s="1"/>
  <c r="I116" i="2"/>
  <c r="K116" i="2"/>
  <c r="I136" i="2"/>
  <c r="K136" i="2" s="1"/>
  <c r="Q136" i="2" s="1"/>
  <c r="I146" i="2"/>
  <c r="K146" i="2"/>
  <c r="Q146" i="2" s="1"/>
  <c r="I156" i="2"/>
  <c r="K156" i="2" s="1"/>
  <c r="Q156" i="2" s="1"/>
  <c r="I166" i="2"/>
  <c r="K166" i="2"/>
  <c r="I176" i="2"/>
  <c r="K176" i="2" s="1"/>
  <c r="Q176" i="2" s="1"/>
  <c r="I186" i="2"/>
  <c r="K186" i="2"/>
  <c r="I196" i="2"/>
  <c r="K196" i="2" s="1"/>
  <c r="Q196" i="2" s="1"/>
  <c r="I206" i="2"/>
  <c r="K206" i="2"/>
  <c r="Q206" i="2" s="1"/>
  <c r="I216" i="2"/>
  <c r="K216" i="2" s="1"/>
  <c r="Q216" i="2" s="1"/>
  <c r="I226" i="2"/>
  <c r="K226" i="2"/>
  <c r="Q226" i="2" s="1"/>
  <c r="I236" i="2"/>
  <c r="K236" i="2" s="1"/>
  <c r="Q236" i="2" s="1"/>
  <c r="I246" i="2"/>
  <c r="K246" i="2"/>
  <c r="I256" i="2"/>
  <c r="K256" i="2" s="1"/>
  <c r="Q256" i="2" s="1"/>
  <c r="I266" i="2"/>
  <c r="K266" i="2"/>
  <c r="I276" i="2"/>
  <c r="K276" i="2" s="1"/>
  <c r="Q276" i="2" s="1"/>
  <c r="I286" i="2"/>
  <c r="K286" i="2"/>
  <c r="Q286" i="2" s="1"/>
  <c r="I296" i="2"/>
  <c r="K296" i="2" s="1"/>
  <c r="Q296" i="2" s="1"/>
  <c r="I306" i="2"/>
  <c r="K306" i="2"/>
  <c r="Q306" i="2" s="1"/>
  <c r="I316" i="2"/>
  <c r="K316" i="2" s="1"/>
  <c r="Q316" i="2" s="1"/>
  <c r="I326" i="2"/>
  <c r="K326" i="2"/>
  <c r="I346" i="2"/>
  <c r="K346" i="2" s="1"/>
  <c r="Q346" i="2" s="1"/>
  <c r="I356" i="2"/>
  <c r="K356" i="2"/>
  <c r="I366" i="2"/>
  <c r="K366" i="2" s="1"/>
  <c r="Q366" i="2" s="1"/>
  <c r="I386" i="2"/>
  <c r="K386" i="2"/>
  <c r="Q386" i="2" s="1"/>
  <c r="I396" i="2"/>
  <c r="K396" i="2" s="1"/>
  <c r="Q396" i="2" s="1"/>
  <c r="I406" i="2"/>
  <c r="K406" i="2"/>
  <c r="Q406" i="2" s="1"/>
  <c r="I416" i="2"/>
  <c r="K416" i="2" s="1"/>
  <c r="Q416" i="2" s="1"/>
  <c r="I426" i="2"/>
  <c r="K426" i="2"/>
  <c r="I436" i="2"/>
  <c r="K436" i="2" s="1"/>
  <c r="Q436" i="2" s="1"/>
  <c r="I446" i="2"/>
  <c r="K446" i="2"/>
  <c r="I456" i="2"/>
  <c r="K456" i="2" s="1"/>
  <c r="Q456" i="2" s="1"/>
  <c r="I466" i="2"/>
  <c r="K466" i="2"/>
  <c r="Q466" i="2" s="1"/>
  <c r="I486" i="2"/>
  <c r="K486" i="2" s="1"/>
  <c r="Q486" i="2" s="1"/>
  <c r="I506" i="2"/>
  <c r="K506" i="2"/>
  <c r="Q506" i="2" s="1"/>
  <c r="I516" i="2"/>
  <c r="K516" i="2" s="1"/>
  <c r="Q516" i="2" s="1"/>
  <c r="I526" i="2"/>
  <c r="K526" i="2"/>
  <c r="I536" i="2"/>
  <c r="K536" i="2" s="1"/>
  <c r="Q536" i="2" s="1"/>
  <c r="I547" i="2"/>
  <c r="K547" i="2"/>
  <c r="I557" i="2"/>
  <c r="K557" i="2" s="1"/>
  <c r="Q557" i="2" s="1"/>
  <c r="I567" i="2"/>
  <c r="K567" i="2"/>
  <c r="Q567" i="2" s="1"/>
  <c r="I577" i="2"/>
  <c r="K577" i="2" s="1"/>
  <c r="Q577" i="2" s="1"/>
  <c r="I597" i="2"/>
  <c r="K597" i="2"/>
  <c r="Q597" i="2" s="1"/>
  <c r="I607" i="2"/>
  <c r="K607" i="2" s="1"/>
  <c r="Q607" i="2" s="1"/>
  <c r="I617" i="2"/>
  <c r="K617" i="2"/>
  <c r="I637" i="2"/>
  <c r="K637" i="2" s="1"/>
  <c r="I647" i="2"/>
  <c r="K647" i="2"/>
  <c r="N6" i="2"/>
  <c r="P6" i="2"/>
  <c r="N16" i="2"/>
  <c r="P16" i="2" s="1"/>
  <c r="P653" i="2" s="1"/>
  <c r="N26" i="2"/>
  <c r="P26" i="2"/>
  <c r="N36" i="2"/>
  <c r="P36" i="2" s="1"/>
  <c r="N46" i="2"/>
  <c r="P46" i="2"/>
  <c r="N56" i="2"/>
  <c r="P56" i="2" s="1"/>
  <c r="N66" i="2"/>
  <c r="P66" i="2"/>
  <c r="N76" i="2"/>
  <c r="P76" i="2" s="1"/>
  <c r="N86" i="2"/>
  <c r="P86" i="2"/>
  <c r="N96" i="2"/>
  <c r="P96" i="2" s="1"/>
  <c r="N106" i="2"/>
  <c r="P106" i="2"/>
  <c r="N116" i="2"/>
  <c r="P116" i="2" s="1"/>
  <c r="N136" i="2"/>
  <c r="P136" i="2"/>
  <c r="N146" i="2"/>
  <c r="P146" i="2" s="1"/>
  <c r="N156" i="2"/>
  <c r="P156" i="2"/>
  <c r="N166" i="2"/>
  <c r="P166" i="2" s="1"/>
  <c r="N176" i="2"/>
  <c r="P176" i="2"/>
  <c r="N186" i="2"/>
  <c r="P186" i="2" s="1"/>
  <c r="N196" i="2"/>
  <c r="P196" i="2"/>
  <c r="N206" i="2"/>
  <c r="P206" i="2" s="1"/>
  <c r="N216" i="2"/>
  <c r="P216" i="2"/>
  <c r="N226" i="2"/>
  <c r="P226" i="2" s="1"/>
  <c r="N236" i="2"/>
  <c r="P236" i="2"/>
  <c r="N246" i="2"/>
  <c r="P246" i="2" s="1"/>
  <c r="N256" i="2"/>
  <c r="P256" i="2"/>
  <c r="N266" i="2"/>
  <c r="P266" i="2" s="1"/>
  <c r="N276" i="2"/>
  <c r="P276" i="2"/>
  <c r="N286" i="2"/>
  <c r="P286" i="2" s="1"/>
  <c r="N296" i="2"/>
  <c r="P296" i="2"/>
  <c r="N306" i="2"/>
  <c r="P306" i="2" s="1"/>
  <c r="N316" i="2"/>
  <c r="P316" i="2"/>
  <c r="N326" i="2"/>
  <c r="P326" i="2" s="1"/>
  <c r="N346" i="2"/>
  <c r="P346" i="2"/>
  <c r="N356" i="2"/>
  <c r="P356" i="2" s="1"/>
  <c r="N366" i="2"/>
  <c r="P366" i="2"/>
  <c r="N386" i="2"/>
  <c r="P386" i="2" s="1"/>
  <c r="N396" i="2"/>
  <c r="P396" i="2"/>
  <c r="N406" i="2"/>
  <c r="P406" i="2" s="1"/>
  <c r="N416" i="2"/>
  <c r="P416" i="2"/>
  <c r="N426" i="2"/>
  <c r="P426" i="2" s="1"/>
  <c r="N436" i="2"/>
  <c r="P436" i="2"/>
  <c r="N446" i="2"/>
  <c r="P446" i="2" s="1"/>
  <c r="N456" i="2"/>
  <c r="P456" i="2"/>
  <c r="N466" i="2"/>
  <c r="P466" i="2" s="1"/>
  <c r="N486" i="2"/>
  <c r="P486" i="2"/>
  <c r="N506" i="2"/>
  <c r="P506" i="2" s="1"/>
  <c r="N516" i="2"/>
  <c r="P516" i="2"/>
  <c r="N526" i="2"/>
  <c r="P526" i="2" s="1"/>
  <c r="N536" i="2"/>
  <c r="P536" i="2"/>
  <c r="N547" i="2"/>
  <c r="P547" i="2" s="1"/>
  <c r="N557" i="2"/>
  <c r="P557" i="2"/>
  <c r="N567" i="2"/>
  <c r="P567" i="2" s="1"/>
  <c r="N577" i="2"/>
  <c r="P577" i="2"/>
  <c r="N597" i="2"/>
  <c r="P597" i="2" s="1"/>
  <c r="N607" i="2"/>
  <c r="P607" i="2"/>
  <c r="N617" i="2"/>
  <c r="P617" i="2" s="1"/>
  <c r="N627" i="2"/>
  <c r="P627" i="2"/>
  <c r="Q627" i="2" s="1"/>
  <c r="N637" i="2"/>
  <c r="P637" i="2" s="1"/>
  <c r="N647" i="2"/>
  <c r="P647" i="2"/>
  <c r="Q656" i="2"/>
  <c r="Q658" i="2" s="1"/>
  <c r="Q657" i="2"/>
  <c r="M658" i="2"/>
  <c r="M653" i="2"/>
  <c r="N654" i="2" s="1"/>
  <c r="P654" i="2" s="1"/>
  <c r="L653" i="2"/>
  <c r="I653" i="2"/>
  <c r="K654" i="2" s="1"/>
  <c r="Q647" i="2"/>
  <c r="AA641" i="2"/>
  <c r="Q637" i="2" l="1"/>
  <c r="K653" i="2"/>
  <c r="Q655" i="2" s="1"/>
  <c r="Q6" i="2"/>
  <c r="Q617" i="2"/>
  <c r="Q526" i="2"/>
  <c r="Q426" i="2"/>
  <c r="Q326" i="2"/>
  <c r="Q246" i="2"/>
  <c r="Q166" i="2"/>
  <c r="Q76" i="2"/>
  <c r="Q547" i="2"/>
  <c r="Q446" i="2"/>
  <c r="Q356" i="2"/>
  <c r="Q266" i="2"/>
  <c r="Q186" i="2"/>
  <c r="Q96" i="2"/>
  <c r="Q16" i="2"/>
  <c r="Q116" i="2"/>
  <c r="Q36" i="2"/>
  <c r="N653" i="2"/>
  <c r="Q661" i="2" l="1"/>
  <c r="AD655" i="2"/>
  <c r="Q653" i="2"/>
  <c r="Z641" i="2" l="1"/>
  <c r="AA643" i="2"/>
</calcChain>
</file>

<file path=xl/sharedStrings.xml><?xml version="1.0" encoding="utf-8"?>
<sst xmlns="http://schemas.openxmlformats.org/spreadsheetml/2006/main" count="1663" uniqueCount="187">
  <si>
    <t>姓名</t>
  </si>
  <si>
    <t>所属时间</t>
  </si>
  <si>
    <t>上次抄水表0</t>
    <phoneticPr fontId="1" type="noConversion"/>
  </si>
  <si>
    <t>本次抄水表0</t>
    <phoneticPr fontId="1" type="noConversion"/>
  </si>
  <si>
    <t>上次抄水表1</t>
    <phoneticPr fontId="1" type="noConversion"/>
  </si>
  <si>
    <t>本次抄水表1</t>
    <phoneticPr fontId="1" type="noConversion"/>
  </si>
  <si>
    <t>上次抄水表2</t>
    <phoneticPr fontId="1" type="noConversion"/>
  </si>
  <si>
    <t>本次抄水表2</t>
    <phoneticPr fontId="1" type="noConversion"/>
  </si>
  <si>
    <t>用水量</t>
    <phoneticPr fontId="1" type="noConversion"/>
  </si>
  <si>
    <t>水单价</t>
    <phoneticPr fontId="1" type="noConversion"/>
  </si>
  <si>
    <t>用水金额</t>
    <phoneticPr fontId="1" type="noConversion"/>
  </si>
  <si>
    <t>上次抄电表</t>
    <phoneticPr fontId="1" type="noConversion"/>
  </si>
  <si>
    <t>本次抄电表</t>
    <phoneticPr fontId="1" type="noConversion"/>
  </si>
  <si>
    <t>用电量</t>
    <phoneticPr fontId="1" type="noConversion"/>
  </si>
  <si>
    <t>电单价</t>
    <phoneticPr fontId="1" type="noConversion"/>
  </si>
  <si>
    <t>用电金额</t>
    <phoneticPr fontId="1" type="noConversion"/>
  </si>
  <si>
    <t>合计</t>
  </si>
  <si>
    <t>范应奇</t>
  </si>
  <si>
    <t>2013年4季度</t>
  </si>
  <si>
    <t>周喆</t>
  </si>
  <si>
    <t>杨耀林</t>
  </si>
  <si>
    <t>胡振翰</t>
  </si>
  <si>
    <t>霍稳根</t>
  </si>
  <si>
    <t>丁雪飞</t>
  </si>
  <si>
    <t>霍桂平</t>
  </si>
  <si>
    <t>李章</t>
  </si>
  <si>
    <t>李兰英</t>
  </si>
  <si>
    <t>2013年1季度</t>
  </si>
  <si>
    <t>黄铁军</t>
  </si>
  <si>
    <t>彭亿华</t>
  </si>
  <si>
    <t xml:space="preserve">彭善文 </t>
  </si>
  <si>
    <t>王振国</t>
  </si>
  <si>
    <t>李景平</t>
  </si>
  <si>
    <t>胡景华</t>
  </si>
  <si>
    <t>刘六贤</t>
  </si>
  <si>
    <t>任学如</t>
  </si>
  <si>
    <t>胥万松</t>
  </si>
  <si>
    <t>喻以文</t>
  </si>
  <si>
    <t>陈荣华</t>
  </si>
  <si>
    <t>易意军</t>
  </si>
  <si>
    <t>刘玲</t>
  </si>
  <si>
    <t>万先赐</t>
  </si>
  <si>
    <t>瘳均衡</t>
  </si>
  <si>
    <t>胡淑华</t>
  </si>
  <si>
    <t>罗旺</t>
  </si>
  <si>
    <t>黄义炳</t>
  </si>
  <si>
    <t>邓学礼</t>
  </si>
  <si>
    <t>何秀武</t>
  </si>
  <si>
    <t>周宇红</t>
  </si>
  <si>
    <t>刘美文</t>
  </si>
  <si>
    <t>陶小平</t>
  </si>
  <si>
    <t>欧阳康</t>
  </si>
  <si>
    <t>许爱莲</t>
  </si>
  <si>
    <t>严利华</t>
  </si>
  <si>
    <t>小周</t>
  </si>
  <si>
    <t>吴革男</t>
  </si>
  <si>
    <t>彭道兴</t>
  </si>
  <si>
    <t>江明祥</t>
  </si>
  <si>
    <t>韩利民</t>
  </si>
  <si>
    <t>彭永寿</t>
  </si>
  <si>
    <t>黄度红</t>
  </si>
  <si>
    <t>任建平</t>
  </si>
  <si>
    <t>杨精益</t>
  </si>
  <si>
    <t>殷劲松</t>
  </si>
  <si>
    <t>电信小灵通</t>
  </si>
  <si>
    <t>卢产中</t>
  </si>
  <si>
    <t>小计</t>
  </si>
  <si>
    <t>汨罗市农业局水电费催缴通知单</t>
    <phoneticPr fontId="1" type="noConversion"/>
  </si>
  <si>
    <r>
      <t>户名:范应奇</t>
    </r>
    <r>
      <rPr>
        <sz val="11"/>
        <color theme="1"/>
        <rFont val="宋体"/>
        <charset val="134"/>
        <scheme val="minor"/>
      </rPr>
      <t xml:space="preserve">   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</si>
  <si>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t>所属时间</t>
    <phoneticPr fontId="1" type="noConversion"/>
  </si>
  <si>
    <t>用水</t>
    <phoneticPr fontId="1" type="noConversion"/>
  </si>
  <si>
    <t>用电</t>
    <phoneticPr fontId="1" type="noConversion"/>
  </si>
  <si>
    <t>合计</t>
    <phoneticPr fontId="1" type="noConversion"/>
  </si>
  <si>
    <t>上次抄表1</t>
    <phoneticPr fontId="1" type="noConversion"/>
  </si>
  <si>
    <t>本次抄表1</t>
    <phoneticPr fontId="1" type="noConversion"/>
  </si>
  <si>
    <t>上次抄表2</t>
    <phoneticPr fontId="1" type="noConversion"/>
  </si>
  <si>
    <t>本次抄表2</t>
    <phoneticPr fontId="1" type="noConversion"/>
  </si>
  <si>
    <t>上次抄表3</t>
    <phoneticPr fontId="1" type="noConversion"/>
  </si>
  <si>
    <t>本次抄表3</t>
    <phoneticPr fontId="1" type="noConversion"/>
  </si>
  <si>
    <t>用量</t>
    <phoneticPr fontId="1" type="noConversion"/>
  </si>
  <si>
    <t>单价</t>
    <phoneticPr fontId="1" type="noConversion"/>
  </si>
  <si>
    <t>金额</t>
    <phoneticPr fontId="1" type="noConversion"/>
  </si>
  <si>
    <t>上次抄表</t>
    <phoneticPr fontId="1" type="noConversion"/>
  </si>
  <si>
    <t>本次抄表</t>
    <phoneticPr fontId="1" type="noConversion"/>
  </si>
  <si>
    <t>2013年4季度</t>
    <phoneticPr fontId="1" type="noConversion"/>
  </si>
  <si>
    <t>请于2014年1月26日前将上述应缴水电费交局财计股，谢谢合作！</t>
    <phoneticPr fontId="1" type="noConversion"/>
  </si>
  <si>
    <t>农业局办公室</t>
    <phoneticPr fontId="1" type="noConversion"/>
  </si>
  <si>
    <r>
      <t>户名:许定芳</t>
    </r>
    <r>
      <rPr>
        <sz val="11"/>
        <color theme="1"/>
        <rFont val="宋体"/>
        <charset val="134"/>
        <scheme val="minor"/>
      </rPr>
      <t xml:space="preserve">     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</si>
  <si>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t xml:space="preserve">许定芳 </t>
  </si>
  <si>
    <t>上述应缴水电费从您本月工资扣收，谢谢合作！</t>
  </si>
  <si>
    <r>
      <t>户名:周</t>
    </r>
    <r>
      <rPr>
        <sz val="11"/>
        <color theme="1"/>
        <rFont val="宋体"/>
        <charset val="134"/>
        <scheme val="minor"/>
      </rPr>
      <t>喆            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</si>
  <si>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r>
      <t>户名:杨耀林</t>
    </r>
    <r>
      <rPr>
        <sz val="11"/>
        <color theme="1"/>
        <rFont val="宋体"/>
        <charset val="134"/>
        <scheme val="minor"/>
      </rPr>
      <t xml:space="preserve">     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</si>
  <si>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r>
      <t>户名:周辉信</t>
    </r>
    <r>
      <rPr>
        <sz val="11"/>
        <color theme="1"/>
        <rFont val="宋体"/>
        <charset val="134"/>
        <scheme val="minor"/>
      </rPr>
      <t xml:space="preserve">          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</si>
  <si>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t>周辉信</t>
  </si>
  <si>
    <r>
      <t>户名:胡振翰</t>
    </r>
    <r>
      <rPr>
        <sz val="11"/>
        <color theme="1"/>
        <rFont val="宋体"/>
        <charset val="134"/>
        <scheme val="minor"/>
      </rPr>
      <t xml:space="preserve">      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</si>
  <si>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r>
      <t>户名:霍稳根</t>
    </r>
    <r>
      <rPr>
        <sz val="11"/>
        <color theme="1"/>
        <rFont val="宋体"/>
        <charset val="134"/>
        <scheme val="minor"/>
      </rPr>
      <t xml:space="preserve"> 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</si>
  <si>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r>
      <t>户名:丁雪飞</t>
    </r>
    <r>
      <rPr>
        <sz val="11"/>
        <color theme="1"/>
        <rFont val="宋体"/>
        <charset val="134"/>
        <scheme val="minor"/>
      </rPr>
      <t xml:space="preserve">      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</si>
  <si>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r>
      <t>户名:黄飞扬</t>
    </r>
    <r>
      <rPr>
        <sz val="11"/>
        <color theme="1"/>
        <rFont val="宋体"/>
        <charset val="134"/>
        <scheme val="minor"/>
      </rPr>
      <t xml:space="preserve">    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</si>
  <si>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t>黄飞扬</t>
  </si>
  <si>
    <r>
      <t>户名:霍桂平</t>
    </r>
    <r>
      <rPr>
        <sz val="11"/>
        <color theme="1"/>
        <rFont val="宋体"/>
        <charset val="134"/>
        <scheme val="minor"/>
      </rPr>
      <t xml:space="preserve">    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</si>
  <si>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r>
      <t>户名:李章</t>
    </r>
    <r>
      <rPr>
        <sz val="11"/>
        <color theme="1"/>
        <rFont val="宋体"/>
        <charset val="134"/>
        <scheme val="minor"/>
      </rPr>
      <t xml:space="preserve">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</si>
  <si>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r>
      <t>户名:杨育辉</t>
    </r>
    <r>
      <rPr>
        <sz val="11"/>
        <color theme="1"/>
        <rFont val="宋体"/>
        <charset val="134"/>
        <scheme val="minor"/>
      </rPr>
      <t xml:space="preserve">    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</si>
  <si>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t>杨育辉</t>
  </si>
  <si>
    <r>
      <t>户名:李兰英</t>
    </r>
    <r>
      <rPr>
        <sz val="11"/>
        <color theme="1"/>
        <rFont val="宋体"/>
        <charset val="134"/>
        <scheme val="minor"/>
      </rPr>
      <t xml:space="preserve">  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</si>
  <si>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t>贵户2013年1季度欠水电费157元,共计应缴192元。请于2014年1月26日前将上述应缴水电费交局财计股，谢谢合作！</t>
    <phoneticPr fontId="1" type="noConversion"/>
  </si>
  <si>
    <r>
      <t>户名:王安华</t>
    </r>
    <r>
      <rPr>
        <sz val="11"/>
        <color theme="1"/>
        <rFont val="宋体"/>
        <charset val="134"/>
        <scheme val="minor"/>
      </rPr>
      <t xml:space="preserve">              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</si>
  <si>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t>王安华</t>
  </si>
  <si>
    <r>
      <t>户名:黄铁军</t>
    </r>
    <r>
      <rPr>
        <sz val="11"/>
        <color theme="1"/>
        <rFont val="宋体"/>
        <charset val="134"/>
        <scheme val="minor"/>
      </rPr>
      <t xml:space="preserve">    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</si>
  <si>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r>
      <t>户名:彭亿华</t>
    </r>
    <r>
      <rPr>
        <sz val="11"/>
        <color theme="1"/>
        <rFont val="宋体"/>
        <charset val="134"/>
        <scheme val="minor"/>
      </rPr>
      <t xml:space="preserve">     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</si>
  <si>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t>贵户2013年3季度欠水电费986,共计应缴1722元。请于2014年1月26日前将上述应缴水电费交局财计股，谢谢合作！</t>
    <phoneticPr fontId="1" type="noConversion"/>
  </si>
  <si>
    <r>
      <t>户名:黄培凡</t>
    </r>
    <r>
      <rPr>
        <sz val="11"/>
        <color theme="1"/>
        <rFont val="宋体"/>
        <charset val="134"/>
        <scheme val="minor"/>
      </rPr>
      <t xml:space="preserve"> 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</si>
  <si>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t>黄培凡</t>
  </si>
  <si>
    <r>
      <t>户名:彭善文</t>
    </r>
    <r>
      <rPr>
        <sz val="11"/>
        <color theme="1"/>
        <rFont val="宋体"/>
        <charset val="134"/>
        <scheme val="minor"/>
      </rPr>
      <t xml:space="preserve">    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</si>
  <si>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r>
      <t>户名:王振国</t>
    </r>
    <r>
      <rPr>
        <sz val="11"/>
        <color theme="1"/>
        <rFont val="宋体"/>
        <charset val="134"/>
        <scheme val="minor"/>
      </rPr>
      <t xml:space="preserve">  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</si>
  <si>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r>
      <t>户名:李景平</t>
    </r>
    <r>
      <rPr>
        <sz val="11"/>
        <color theme="1"/>
        <rFont val="宋体"/>
        <charset val="134"/>
        <scheme val="minor"/>
      </rPr>
      <t xml:space="preserve">      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</si>
  <si>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r>
      <t>户名:胡景华</t>
    </r>
    <r>
      <rPr>
        <sz val="11"/>
        <color theme="1"/>
        <rFont val="宋体"/>
        <charset val="134"/>
        <scheme val="minor"/>
      </rPr>
      <t xml:space="preserve">    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</si>
  <si>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r>
      <t>户名:任兵</t>
    </r>
    <r>
      <rPr>
        <sz val="11"/>
        <color theme="1"/>
        <rFont val="宋体"/>
        <charset val="134"/>
        <scheme val="minor"/>
      </rPr>
      <t xml:space="preserve">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</si>
  <si>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t>任兵</t>
  </si>
  <si>
    <r>
      <t>户名:刘六贤</t>
    </r>
    <r>
      <rPr>
        <sz val="11"/>
        <color theme="1"/>
        <rFont val="宋体"/>
        <charset val="134"/>
        <scheme val="minor"/>
      </rPr>
      <t xml:space="preserve">     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</si>
  <si>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r>
      <t>户名:吴宏明</t>
    </r>
    <r>
      <rPr>
        <sz val="11"/>
        <color theme="1"/>
        <rFont val="宋体"/>
        <charset val="134"/>
        <scheme val="minor"/>
      </rPr>
      <t xml:space="preserve">      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</si>
  <si>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t>吴宏明</t>
  </si>
  <si>
    <r>
      <t>户名:任学如</t>
    </r>
    <r>
      <rPr>
        <sz val="11"/>
        <color theme="1"/>
        <rFont val="宋体"/>
        <charset val="134"/>
        <scheme val="minor"/>
      </rPr>
      <t xml:space="preserve">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</si>
  <si>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r>
      <t>户名:许雪辉</t>
    </r>
    <r>
      <rPr>
        <sz val="11"/>
        <color theme="1"/>
        <rFont val="宋体"/>
        <charset val="134"/>
        <scheme val="minor"/>
      </rPr>
      <t xml:space="preserve">     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</si>
  <si>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t>许雪辉</t>
  </si>
  <si>
    <r>
      <t>户名:胥万松</t>
    </r>
    <r>
      <rPr>
        <sz val="11"/>
        <color theme="1"/>
        <rFont val="宋体"/>
        <charset val="134"/>
        <scheme val="minor"/>
      </rPr>
      <t xml:space="preserve">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</si>
  <si>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r>
      <t>户名:喻以文</t>
    </r>
    <r>
      <rPr>
        <sz val="11"/>
        <color theme="1"/>
        <rFont val="宋体"/>
        <charset val="134"/>
        <scheme val="minor"/>
      </rPr>
      <t xml:space="preserve">   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</si>
  <si>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r>
      <t>户名:陈荣华</t>
    </r>
    <r>
      <rPr>
        <sz val="11"/>
        <color theme="1"/>
        <rFont val="宋体"/>
        <charset val="134"/>
        <scheme val="minor"/>
      </rPr>
      <t xml:space="preserve">      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</si>
  <si>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r>
      <t>户名:杨艳葵</t>
    </r>
    <r>
      <rPr>
        <sz val="11"/>
        <color theme="1"/>
        <rFont val="宋体"/>
        <charset val="134"/>
        <scheme val="minor"/>
      </rPr>
      <t xml:space="preserve">      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</si>
  <si>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t>杨艳葵</t>
  </si>
  <si>
    <t>上述应缴水电费从您本月工资扣收，谢谢合作！</t>
    <phoneticPr fontId="1" type="noConversion"/>
  </si>
  <si>
    <r>
      <t>户名:易意军</t>
    </r>
    <r>
      <rPr>
        <sz val="11"/>
        <color theme="1"/>
        <rFont val="宋体"/>
        <charset val="134"/>
        <scheme val="minor"/>
      </rPr>
      <t xml:space="preserve">   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</si>
  <si>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r>
      <t>户名:刘玲</t>
    </r>
    <r>
      <rPr>
        <sz val="11"/>
        <color theme="1"/>
        <rFont val="宋体"/>
        <charset val="134"/>
        <scheme val="minor"/>
      </rPr>
      <t xml:space="preserve">    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</si>
  <si>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r>
      <t>户名:万先赐</t>
    </r>
    <r>
      <rPr>
        <sz val="11"/>
        <color theme="1"/>
        <rFont val="宋体"/>
        <charset val="134"/>
        <scheme val="minor"/>
      </rPr>
      <t xml:space="preserve">        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</si>
  <si>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r>
      <t>户名:瘳均衡</t>
    </r>
    <r>
      <rPr>
        <sz val="11"/>
        <color theme="1"/>
        <rFont val="宋体"/>
        <charset val="134"/>
        <scheme val="minor"/>
      </rPr>
      <t xml:space="preserve">  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</si>
  <si>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r>
      <t>户名:胡淑华</t>
    </r>
    <r>
      <rPr>
        <sz val="11"/>
        <color theme="1"/>
        <rFont val="宋体"/>
        <charset val="134"/>
        <scheme val="minor"/>
      </rPr>
      <t xml:space="preserve">    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</si>
  <si>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r>
      <t>户名:罗旺</t>
    </r>
    <r>
      <rPr>
        <sz val="11"/>
        <color theme="1"/>
        <rFont val="宋体"/>
        <charset val="134"/>
        <scheme val="minor"/>
      </rPr>
      <t xml:space="preserve">     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</si>
  <si>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r>
      <t>户名:黄义炳</t>
    </r>
    <r>
      <rPr>
        <sz val="11"/>
        <color theme="1"/>
        <rFont val="宋体"/>
        <charset val="134"/>
        <scheme val="minor"/>
      </rPr>
      <t xml:space="preserve">      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</si>
  <si>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r>
      <t>户名:邓学礼</t>
    </r>
    <r>
      <rPr>
        <sz val="11"/>
        <color theme="1"/>
        <rFont val="宋体"/>
        <charset val="134"/>
        <scheme val="minor"/>
      </rPr>
      <t xml:space="preserve">   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</si>
  <si>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t>另贵户2012年4季度欠水电费32元,共计应缴32元。请于2014年1月26日前将上述应缴水电费交局财计股，谢谢合作！</t>
    <phoneticPr fontId="1" type="noConversion"/>
  </si>
  <si>
    <r>
      <t>户名:何秀武</t>
    </r>
    <r>
      <rPr>
        <sz val="11"/>
        <color theme="1"/>
        <rFont val="宋体"/>
        <charset val="134"/>
        <scheme val="minor"/>
      </rPr>
      <t xml:space="preserve">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</si>
  <si>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r>
      <t>户名:伏光明</t>
    </r>
    <r>
      <rPr>
        <sz val="11"/>
        <color theme="1"/>
        <rFont val="宋体"/>
        <charset val="134"/>
        <scheme val="minor"/>
      </rPr>
      <t xml:space="preserve">                               缴款时间:    当季度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</si>
  <si>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t>伏光明</t>
  </si>
  <si>
    <r>
      <t>户名:周宇红</t>
    </r>
    <r>
      <rPr>
        <sz val="11"/>
        <color theme="1"/>
        <rFont val="宋体"/>
        <charset val="134"/>
        <scheme val="minor"/>
      </rPr>
      <t xml:space="preserve">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</si>
  <si>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r>
      <t>户名:张兰</t>
    </r>
    <r>
      <rPr>
        <sz val="11"/>
        <color theme="1"/>
        <rFont val="宋体"/>
        <charset val="134"/>
        <scheme val="minor"/>
      </rPr>
      <t xml:space="preserve">    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</si>
  <si>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t>张兰</t>
  </si>
  <si>
    <r>
      <t>户名:陈磊</t>
    </r>
    <r>
      <rPr>
        <sz val="11"/>
        <color theme="1"/>
        <rFont val="宋体"/>
        <charset val="134"/>
        <scheme val="minor"/>
      </rPr>
      <t xml:space="preserve">    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</si>
  <si>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t>陈磊</t>
  </si>
  <si>
    <r>
      <t>户名:彭建国</t>
    </r>
    <r>
      <rPr>
        <sz val="11"/>
        <color theme="1"/>
        <rFont val="宋体"/>
        <charset val="134"/>
        <scheme val="minor"/>
      </rPr>
      <t xml:space="preserve">   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</si>
  <si>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t>彭建国</t>
  </si>
  <si>
    <r>
      <t>户名:周小明</t>
    </r>
    <r>
      <rPr>
        <sz val="11"/>
        <color theme="1"/>
        <rFont val="宋体"/>
        <charset val="134"/>
        <scheme val="minor"/>
      </rPr>
      <t xml:space="preserve">    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</si>
  <si>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t>周小明</t>
  </si>
  <si>
    <r>
      <t>户名:彭敏</t>
    </r>
    <r>
      <rPr>
        <sz val="11"/>
        <color theme="1"/>
        <rFont val="宋体"/>
        <charset val="134"/>
        <scheme val="minor"/>
      </rPr>
      <t xml:space="preserve">      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</si>
  <si>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t>彭敏</t>
  </si>
  <si>
    <r>
      <t>户名:易海兰</t>
    </r>
    <r>
      <rPr>
        <sz val="11"/>
        <color theme="1"/>
        <rFont val="宋体"/>
        <charset val="134"/>
        <scheme val="minor"/>
      </rPr>
      <t xml:space="preserve">       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</si>
  <si>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t>易海兰</t>
  </si>
  <si>
    <r>
      <t>户名:陶小平</t>
    </r>
    <r>
      <rPr>
        <sz val="11"/>
        <color theme="1"/>
        <rFont val="宋体"/>
        <charset val="134"/>
        <scheme val="minor"/>
      </rPr>
      <t xml:space="preserve">     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</si>
  <si>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t>另贵户2013年1季度欠水电费84元,共计应缴248元。请于2014年1月26日前将上述应缴水电费交局财计股，谢谢合作！</t>
    <phoneticPr fontId="1" type="noConversion"/>
  </si>
  <si>
    <r>
      <t>户名:张兢</t>
    </r>
    <r>
      <rPr>
        <sz val="11"/>
        <color theme="1"/>
        <rFont val="宋体"/>
        <charset val="134"/>
        <scheme val="minor"/>
      </rPr>
      <t xml:space="preserve">   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</si>
  <si>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t>张兢</t>
  </si>
  <si>
    <r>
      <t>户名:肖冬根</t>
    </r>
    <r>
      <rPr>
        <sz val="11"/>
        <color theme="1"/>
        <rFont val="宋体"/>
        <charset val="134"/>
        <scheme val="minor"/>
      </rPr>
      <t xml:space="preserve">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</si>
  <si>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t>肖冬根</t>
  </si>
  <si>
    <r>
      <t>户名:黄三九</t>
    </r>
    <r>
      <rPr>
        <sz val="11"/>
        <color theme="1"/>
        <rFont val="宋体"/>
        <charset val="134"/>
        <scheme val="minor"/>
      </rPr>
      <t xml:space="preserve">   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</si>
  <si>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t>黄三九</t>
  </si>
  <si>
    <r>
      <t>户名:叶文</t>
    </r>
    <r>
      <rPr>
        <sz val="11"/>
        <color theme="1"/>
        <rFont val="宋体"/>
        <charset val="134"/>
        <scheme val="minor"/>
      </rPr>
      <t xml:space="preserve">     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</si>
  <si>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t>叶文</t>
  </si>
  <si>
    <r>
      <t>户名:李定华</t>
    </r>
    <r>
      <rPr>
        <sz val="11"/>
        <color theme="1"/>
        <rFont val="宋体"/>
        <charset val="134"/>
        <scheme val="minor"/>
      </rPr>
      <t xml:space="preserve">      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</si>
  <si>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t>李定华</t>
  </si>
  <si>
    <r>
      <t>户名:欧阳康</t>
    </r>
    <r>
      <rPr>
        <sz val="11"/>
        <color theme="1"/>
        <rFont val="宋体"/>
        <charset val="134"/>
        <scheme val="minor"/>
      </rPr>
      <t xml:space="preserve">                                       缴款时间:    当季度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</si>
  <si>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r>
      <t>户名:许爱莲</t>
    </r>
    <r>
      <rPr>
        <sz val="11"/>
        <color theme="1"/>
        <rFont val="宋体"/>
        <charset val="134"/>
        <scheme val="minor"/>
      </rPr>
      <t xml:space="preserve">                                           缴款时间:    当季度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</si>
  <si>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t>另贵户2013年1-3季度欠水电费1236元,共计应缴1477元。请于2014年1月26日前将上述应缴水电费交局财计股，谢谢合作！</t>
    <phoneticPr fontId="1" type="noConversion"/>
  </si>
  <si>
    <r>
      <t>户名:许芳</t>
    </r>
    <r>
      <rPr>
        <sz val="11"/>
        <color theme="1"/>
        <rFont val="宋体"/>
        <charset val="134"/>
        <scheme val="minor"/>
      </rPr>
      <t xml:space="preserve">    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</si>
  <si>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t>许芳</t>
  </si>
  <si>
    <r>
      <t>户名:严利华</t>
    </r>
    <r>
      <rPr>
        <sz val="11"/>
        <color theme="1"/>
        <rFont val="宋体"/>
        <charset val="134"/>
        <scheme val="minor"/>
      </rPr>
      <t xml:space="preserve">     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</si>
  <si>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r>
      <t>户名:小周</t>
    </r>
    <r>
      <rPr>
        <sz val="11"/>
        <color theme="1"/>
        <rFont val="宋体"/>
        <charset val="134"/>
        <scheme val="minor"/>
      </rPr>
      <t xml:space="preserve"> 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</si>
  <si>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r>
      <t>户名:谢仪求</t>
    </r>
    <r>
      <rPr>
        <sz val="11"/>
        <color theme="1"/>
        <rFont val="宋体"/>
        <charset val="134"/>
        <scheme val="minor"/>
      </rPr>
      <t xml:space="preserve">                                          缴款时间:    当季度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</si>
  <si>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t>谢仪求</t>
  </si>
  <si>
    <r>
      <t>户名:彭道兴</t>
    </r>
    <r>
      <rPr>
        <sz val="11"/>
        <color theme="1"/>
        <rFont val="宋体"/>
        <charset val="134"/>
        <scheme val="minor"/>
      </rPr>
      <t xml:space="preserve">                                          缴款时间:    当季度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</si>
  <si>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r>
      <t>户名:江明祥</t>
    </r>
    <r>
      <rPr>
        <sz val="11"/>
        <color theme="1"/>
        <rFont val="宋体"/>
        <charset val="134"/>
        <scheme val="minor"/>
      </rPr>
      <t xml:space="preserve">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</si>
  <si>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r>
      <t>户名:</t>
    </r>
    <r>
      <rPr>
        <sz val="11"/>
        <color theme="1"/>
        <rFont val="宋体"/>
        <charset val="134"/>
        <scheme val="minor"/>
      </rPr>
      <t xml:space="preserve"> 韩利民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</si>
  <si>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r>
      <t>户名:吴革男</t>
    </r>
    <r>
      <rPr>
        <sz val="11"/>
        <color theme="1"/>
        <rFont val="宋体"/>
        <charset val="134"/>
        <scheme val="minor"/>
      </rPr>
      <t xml:space="preserve">  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</si>
  <si>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t>另贵户以往欠款2716元，现共计欠款2859元。请于2014年1月26日前将上述应缴水电费交局财计股，谢谢合作！</t>
    <phoneticPr fontId="1" type="noConversion"/>
  </si>
  <si>
    <r>
      <t>户名:黄湘华</t>
    </r>
    <r>
      <rPr>
        <sz val="11"/>
        <color theme="1"/>
        <rFont val="宋体"/>
        <charset val="134"/>
        <scheme val="minor"/>
      </rPr>
      <t xml:space="preserve">     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</si>
  <si>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t>黄湘华</t>
  </si>
  <si>
    <r>
      <t>户名:彭永寿</t>
    </r>
    <r>
      <rPr>
        <sz val="11"/>
        <color theme="1"/>
        <rFont val="宋体"/>
        <charset val="134"/>
        <scheme val="minor"/>
      </rPr>
      <t xml:space="preserve">                                                            单位:   水:立方米(m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)</t>
    </r>
    <r>
      <rPr>
        <sz val="11"/>
        <color theme="1"/>
        <rFont val="宋体"/>
        <charset val="134"/>
        <scheme val="minor"/>
      </rPr>
      <t xml:space="preserve">   电:千瓦时(kwh)</t>
    </r>
    <phoneticPr fontId="1" type="noConversion"/>
  </si>
  <si>
    <t>缴</t>
    <phoneticPr fontId="1" type="noConversion"/>
  </si>
  <si>
    <t>现在需要把第一张表“电费明细”的内容变成第二张“缴费通知单”的内容</t>
    <phoneticPr fontId="1" type="noConversion"/>
  </si>
  <si>
    <t>也就是把电费明细表发放到各个住户手中，我是一个一个贴上去的，人员比较多，是否有简单的方法。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</si>
</sst>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_);[Red]\(0\)"/>
    <numFmt numFmtId="178" formatCode="yyyy&quot;年&quot;m&quot;月&quot;d&quot;日&quot;;@"/>
    <numFmt numFmtId="179" formatCode="0;_Ѐ"/>
  </numFmts>
  <fonts count="9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vertAlign val="superscript"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76" fontId="0" fillId="0" borderId="0" xfId="0" applyNumberFormat="1"/>
    <xf numFmtId="177" fontId="0" fillId="0" borderId="0" xfId="0" applyNumberFormat="1"/>
    <xf numFmtId="0" fontId="0" fillId="0" borderId="1" xfId="0" applyBorder="1"/>
    <xf numFmtId="177" fontId="0" fillId="0" borderId="1" xfId="0" applyNumberFormat="1" applyBorder="1"/>
    <xf numFmtId="0" fontId="0" fillId="0" borderId="0" xfId="0" applyBorder="1" applyAlignment="1">
      <alignment horizontal="left" vertical="center"/>
    </xf>
    <xf numFmtId="179" fontId="0" fillId="0" borderId="0" xfId="0" applyNumberFormat="1"/>
    <xf numFmtId="0" fontId="0" fillId="0" borderId="0" xfId="0" applyAlignment="1">
      <alignment horizontal="center" vertical="center"/>
    </xf>
    <xf numFmtId="31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6" xfId="0" applyFill="1" applyBorder="1"/>
    <xf numFmtId="176" fontId="0" fillId="0" borderId="1" xfId="0" applyNumberFormat="1" applyBorder="1"/>
    <xf numFmtId="0" fontId="0" fillId="0" borderId="1" xfId="0" applyFill="1" applyBorder="1"/>
    <xf numFmtId="178" fontId="0" fillId="0" borderId="5" xfId="0" applyNumberForma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178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6" fillId="0" borderId="5" xfId="0" applyNumberFormat="1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76" fontId="8" fillId="2" borderId="0" xfId="0" applyNumberFormat="1" applyFont="1" applyFill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3&#27700;&#30005;&#29992;&#37327;&#25220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2&#24037;&#3616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"/>
      <sheetName val="应收明细"/>
      <sheetName val="黄核对表"/>
      <sheetName val="催缴通知单111"/>
      <sheetName val="4季度"/>
      <sheetName val="范应奇"/>
      <sheetName val="许定方"/>
      <sheetName val="周喆"/>
      <sheetName val="杨耀林"/>
      <sheetName val="周辉信"/>
      <sheetName val="胡振翰"/>
      <sheetName val="霍稳根"/>
      <sheetName val="丁雪飞"/>
      <sheetName val="黄飞扬"/>
      <sheetName val="霍桂平"/>
      <sheetName val="李章"/>
      <sheetName val="杨育辉"/>
      <sheetName val="李兰英"/>
      <sheetName val="王安华"/>
      <sheetName val="黄铁军"/>
      <sheetName val="彭亿华"/>
      <sheetName val="黄培凡"/>
      <sheetName val="彭善文"/>
      <sheetName val="王振国"/>
      <sheetName val="李景平"/>
      <sheetName val="胡景华"/>
      <sheetName val="任兵"/>
      <sheetName val="刘六贤"/>
      <sheetName val="吴宏明"/>
      <sheetName val="任学如"/>
      <sheetName val="许雪辉"/>
      <sheetName val="胥万松"/>
      <sheetName val="喻以文"/>
      <sheetName val="陈荣华"/>
      <sheetName val="杨艳葵"/>
      <sheetName val="易意军"/>
      <sheetName val="刘玲"/>
      <sheetName val="万先赐"/>
      <sheetName val="胡淑华"/>
      <sheetName val="罗旺"/>
      <sheetName val="黄义炳"/>
      <sheetName val="何秀武"/>
      <sheetName val="伏光明"/>
      <sheetName val="周宇红"/>
      <sheetName val="张兰"/>
      <sheetName val="陈磊"/>
      <sheetName val="彭建国"/>
      <sheetName val="周小明"/>
      <sheetName val="彭敏"/>
      <sheetName val="易海兰"/>
      <sheetName val="陶小平"/>
      <sheetName val="张兢"/>
      <sheetName val="肖冬根"/>
      <sheetName val="黄三九"/>
      <sheetName val="叶文"/>
      <sheetName val="李定华"/>
      <sheetName val="欧阳康"/>
      <sheetName val="许爱莲"/>
      <sheetName val="许芳"/>
      <sheetName val="严利华"/>
      <sheetName val="小周"/>
      <sheetName val="谢仪求"/>
      <sheetName val="彭道兴"/>
      <sheetName val="江明祥"/>
      <sheetName val="韩利民"/>
      <sheetName val="吴革男"/>
      <sheetName val="黄湘华"/>
      <sheetName val="彭永寿"/>
      <sheetName val="李正安"/>
      <sheetName val="瘳均衡"/>
      <sheetName val="邓学礼"/>
      <sheetName val="通知单李正安"/>
      <sheetName val="扣款"/>
      <sheetName val="扣款 (2)"/>
      <sheetName val="应收1季度 (2)"/>
      <sheetName val="扣收水电人员表"/>
    </sheetNames>
    <sheetDataSet>
      <sheetData sheetId="0"/>
      <sheetData sheetId="1">
        <row r="53">
          <cell r="BP53">
            <v>14120</v>
          </cell>
          <cell r="CF53">
            <v>10693</v>
          </cell>
          <cell r="CJ53">
            <v>7789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5">
          <cell r="R5">
            <v>180.6</v>
          </cell>
        </row>
      </sheetData>
      <sheetData sheetId="72"/>
      <sheetData sheetId="73"/>
      <sheetData sheetId="74"/>
      <sheetData sheetId="7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年1-6月住房公积 工资总额 12%"/>
      <sheetName val="在职汇总2013工资与津补贴"/>
      <sheetName val="2012年补发 (3)"/>
      <sheetName val="2012年补发 (2)"/>
      <sheetName val="2012年补发"/>
      <sheetName val="2012年住房公积 待收"/>
      <sheetName val="2012年1-6月住房公积  (2)"/>
      <sheetName val="2012年11月工资表   (2)"/>
      <sheetName val="2012年月住房公积 增补"/>
      <sheetName val="2012年7-12月住房公积 工资总额 12%)"/>
      <sheetName val="2012年1-6月住房公积 "/>
      <sheetName val="2011年增补住房公积金  (2)"/>
      <sheetName val="2011年7-12月住房公积 "/>
      <sheetName val="2011年1-6月住房公积"/>
      <sheetName val="2011年5月退休工资  报财政"/>
      <sheetName val="2011年5月退休工资   (3)"/>
      <sheetName val="年审数据医保"/>
      <sheetName val="住房公积二代身份证"/>
      <sheetName val="2010年7月退休工资与社保核对表"/>
      <sheetName val="2011年7月   工资  "/>
      <sheetName val="2011年13月工资表"/>
      <sheetName val="2012年10月工资表  "/>
      <sheetName val="2012年10月份退休工资    "/>
      <sheetName val="2012年10月银行工资表   "/>
      <sheetName val="2012年11月工资表  "/>
      <sheetName val="2012年11月份退休工资 "/>
      <sheetName val="2012年11月银行工资表   "/>
      <sheetName val="2012年12月份退休工资 "/>
      <sheetName val="2012年12月工资表   "/>
      <sheetName val="2012年12月银行工资表   "/>
      <sheetName val="2012年13月工资表   "/>
      <sheetName val="2012年13月工资表   实发"/>
      <sheetName val="2013年1月份退休工资 "/>
      <sheetName val="2013年1月工资表   "/>
      <sheetName val="2013年1月银行工资表   "/>
      <sheetName val="2013年2月份退休工资"/>
      <sheetName val="2013年2月工资表   "/>
      <sheetName val="2013年2月银行工资表   "/>
      <sheetName val="2012年奖金"/>
      <sheetName val="2013年3月份退休工资 "/>
      <sheetName val="2013年3月工资表    "/>
      <sheetName val="2013年3月银行工资表    "/>
      <sheetName val="2013年4月份退休工资 "/>
      <sheetName val="2013年4月工资表   "/>
      <sheetName val="2013年4月银行工资表    "/>
      <sheetName val="2013年5月工资表   "/>
      <sheetName val="2013年5月份退休工资 "/>
      <sheetName val="2013年6月工资表  银行表1"/>
      <sheetName val="2013年5月银行工资表  "/>
      <sheetName val="2013年6月工资表    "/>
      <sheetName val="2013年6月份退休工资 "/>
      <sheetName val="2013年6月工资表  银行表 "/>
      <sheetName val="2013年7月工资表     "/>
      <sheetName val="2013年7月份退休工资 "/>
      <sheetName val="2013年7月工资表  银行表"/>
      <sheetName val="2013年8月工资表  "/>
      <sheetName val="2013年8月份退休工资 "/>
      <sheetName val="2013年8月工资表  银行表 "/>
      <sheetName val="2013年9月工资表   "/>
      <sheetName val="2013年9月份退休工资  "/>
      <sheetName val="2013年9月工资表  银行表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>
        <row r="127">
          <cell r="P127">
            <v>11800</v>
          </cell>
        </row>
      </sheetData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tabSelected="1" workbookViewId="0">
      <selection activeCell="J2" sqref="J2"/>
    </sheetView>
  </sheetViews>
  <sheetFormatPr defaultRowHeight="13.5"/>
  <cols>
    <col min="2" max="2" width="11.375" customWidth="1"/>
    <col min="17" max="17" width="9" style="1"/>
  </cols>
  <sheetData>
    <row r="1" spans="1:17" s="30" customFormat="1" ht="18" customHeight="1">
      <c r="A1" s="29" t="s">
        <v>185</v>
      </c>
      <c r="Q1" s="31"/>
    </row>
    <row r="2" spans="1:17" s="30" customFormat="1" ht="18" customHeight="1">
      <c r="A2" s="29" t="s">
        <v>186</v>
      </c>
      <c r="Q2" s="31"/>
    </row>
    <row r="3" spans="1:17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12" t="s">
        <v>16</v>
      </c>
    </row>
    <row r="4" spans="1:17">
      <c r="A4" s="3" t="s">
        <v>17</v>
      </c>
      <c r="B4" s="3" t="s">
        <v>18</v>
      </c>
      <c r="C4" s="3">
        <v>50</v>
      </c>
      <c r="D4" s="3">
        <v>50</v>
      </c>
      <c r="E4" s="3">
        <v>70</v>
      </c>
      <c r="F4" s="3">
        <v>112</v>
      </c>
      <c r="G4" s="3"/>
      <c r="H4" s="3"/>
      <c r="I4" s="3">
        <v>42</v>
      </c>
      <c r="J4" s="3">
        <v>2.7</v>
      </c>
      <c r="K4" s="3">
        <v>113.4</v>
      </c>
      <c r="L4" s="3">
        <v>9243</v>
      </c>
      <c r="M4" s="3">
        <v>9723</v>
      </c>
      <c r="N4" s="3">
        <v>480</v>
      </c>
      <c r="O4" s="3">
        <v>0.6</v>
      </c>
      <c r="P4" s="3">
        <v>288</v>
      </c>
      <c r="Q4" s="12">
        <v>401.4</v>
      </c>
    </row>
    <row r="5" spans="1:17">
      <c r="A5" s="3" t="s">
        <v>19</v>
      </c>
      <c r="B5" s="3" t="s">
        <v>18</v>
      </c>
      <c r="C5" s="3">
        <v>23</v>
      </c>
      <c r="D5" s="3">
        <v>24</v>
      </c>
      <c r="E5" s="3"/>
      <c r="F5" s="3"/>
      <c r="G5" s="3"/>
      <c r="H5" s="3"/>
      <c r="I5" s="3">
        <v>1</v>
      </c>
      <c r="J5" s="3">
        <v>2.7</v>
      </c>
      <c r="K5" s="3">
        <v>2.7</v>
      </c>
      <c r="L5" s="3">
        <v>4694</v>
      </c>
      <c r="M5" s="3">
        <v>4810</v>
      </c>
      <c r="N5" s="3">
        <v>116</v>
      </c>
      <c r="O5" s="3">
        <v>0.6</v>
      </c>
      <c r="P5" s="3">
        <v>69.599999999999994</v>
      </c>
      <c r="Q5" s="12">
        <v>72.3</v>
      </c>
    </row>
    <row r="6" spans="1:17">
      <c r="A6" s="3" t="s">
        <v>20</v>
      </c>
      <c r="B6" s="3" t="s">
        <v>18</v>
      </c>
      <c r="C6" s="3">
        <v>225</v>
      </c>
      <c r="D6" s="3">
        <v>225</v>
      </c>
      <c r="E6" s="3">
        <v>101</v>
      </c>
      <c r="F6" s="3">
        <v>101</v>
      </c>
      <c r="G6" s="3"/>
      <c r="H6" s="3"/>
      <c r="I6" s="3">
        <v>0</v>
      </c>
      <c r="J6" s="3">
        <v>2.7</v>
      </c>
      <c r="K6" s="3">
        <v>0</v>
      </c>
      <c r="L6" s="3">
        <v>9431</v>
      </c>
      <c r="M6" s="3">
        <v>9673</v>
      </c>
      <c r="N6" s="3">
        <v>242</v>
      </c>
      <c r="O6" s="3">
        <v>0.6</v>
      </c>
      <c r="P6" s="3">
        <v>145.19999999999999</v>
      </c>
      <c r="Q6" s="12">
        <v>145.19999999999999</v>
      </c>
    </row>
    <row r="7" spans="1:17">
      <c r="A7" s="3" t="s">
        <v>21</v>
      </c>
      <c r="B7" s="3" t="s">
        <v>18</v>
      </c>
      <c r="C7" s="3">
        <v>1055</v>
      </c>
      <c r="D7" s="3">
        <v>1065</v>
      </c>
      <c r="E7" s="3">
        <v>157</v>
      </c>
      <c r="F7" s="3">
        <v>158</v>
      </c>
      <c r="G7" s="3"/>
      <c r="H7" s="3"/>
      <c r="I7" s="3">
        <v>11</v>
      </c>
      <c r="J7" s="3">
        <v>2.7</v>
      </c>
      <c r="K7" s="3">
        <v>29.700000000000003</v>
      </c>
      <c r="L7" s="3">
        <v>12351</v>
      </c>
      <c r="M7" s="3">
        <v>12761</v>
      </c>
      <c r="N7" s="3">
        <v>410</v>
      </c>
      <c r="O7" s="3">
        <v>0.6</v>
      </c>
      <c r="P7" s="3">
        <v>246</v>
      </c>
      <c r="Q7" s="12">
        <v>275.7</v>
      </c>
    </row>
    <row r="8" spans="1:17">
      <c r="A8" s="3" t="s">
        <v>22</v>
      </c>
      <c r="B8" s="3" t="s">
        <v>18</v>
      </c>
      <c r="C8" s="3">
        <v>60</v>
      </c>
      <c r="D8" s="3">
        <v>83</v>
      </c>
      <c r="E8" s="3"/>
      <c r="F8" s="3"/>
      <c r="G8" s="3"/>
      <c r="H8" s="3"/>
      <c r="I8" s="3">
        <v>23</v>
      </c>
      <c r="J8" s="3">
        <v>2.7</v>
      </c>
      <c r="K8" s="3">
        <v>62.1</v>
      </c>
      <c r="L8" s="3">
        <v>9487</v>
      </c>
      <c r="M8" s="3">
        <v>10054</v>
      </c>
      <c r="N8" s="3">
        <v>567</v>
      </c>
      <c r="O8" s="3">
        <v>0.6</v>
      </c>
      <c r="P8" s="3">
        <v>340.2</v>
      </c>
      <c r="Q8" s="12">
        <v>402.3</v>
      </c>
    </row>
    <row r="9" spans="1:17">
      <c r="A9" s="3" t="s">
        <v>23</v>
      </c>
      <c r="B9" s="3" t="s">
        <v>18</v>
      </c>
      <c r="C9" s="3">
        <v>35</v>
      </c>
      <c r="D9" s="3">
        <v>45</v>
      </c>
      <c r="E9" s="3">
        <v>158</v>
      </c>
      <c r="F9" s="3">
        <v>178</v>
      </c>
      <c r="G9" s="3"/>
      <c r="H9" s="3"/>
      <c r="I9" s="3">
        <v>30</v>
      </c>
      <c r="J9" s="3">
        <v>2.7</v>
      </c>
      <c r="K9" s="3">
        <v>81</v>
      </c>
      <c r="L9" s="3">
        <v>15025</v>
      </c>
      <c r="M9" s="3">
        <v>15188</v>
      </c>
      <c r="N9" s="3">
        <v>163</v>
      </c>
      <c r="O9" s="3">
        <v>0.6</v>
      </c>
      <c r="P9" s="3">
        <v>97.8</v>
      </c>
      <c r="Q9" s="12">
        <v>178.8</v>
      </c>
    </row>
    <row r="10" spans="1:17">
      <c r="A10" s="3" t="s">
        <v>24</v>
      </c>
      <c r="B10" s="3" t="s">
        <v>18</v>
      </c>
      <c r="C10" s="3">
        <v>1243</v>
      </c>
      <c r="D10" s="3">
        <v>1265</v>
      </c>
      <c r="E10" s="3"/>
      <c r="F10" s="3"/>
      <c r="G10" s="3"/>
      <c r="H10" s="3"/>
      <c r="I10" s="3">
        <v>22</v>
      </c>
      <c r="J10" s="3">
        <v>2.7</v>
      </c>
      <c r="K10" s="3">
        <v>59.400000000000006</v>
      </c>
      <c r="L10" s="3">
        <v>23270</v>
      </c>
      <c r="M10" s="3">
        <v>23998</v>
      </c>
      <c r="N10" s="3">
        <v>728</v>
      </c>
      <c r="O10" s="3">
        <v>0.6</v>
      </c>
      <c r="P10" s="3">
        <v>436.8</v>
      </c>
      <c r="Q10" s="12">
        <v>496.20000000000005</v>
      </c>
    </row>
    <row r="11" spans="1:17">
      <c r="A11" s="3" t="s">
        <v>25</v>
      </c>
      <c r="B11" s="3" t="s">
        <v>18</v>
      </c>
      <c r="C11" s="3">
        <v>71</v>
      </c>
      <c r="D11" s="3">
        <v>111</v>
      </c>
      <c r="E11" s="3"/>
      <c r="F11" s="3"/>
      <c r="G11" s="3"/>
      <c r="H11" s="3"/>
      <c r="I11" s="3">
        <v>40</v>
      </c>
      <c r="J11" s="3">
        <v>2.7</v>
      </c>
      <c r="K11" s="3">
        <v>108</v>
      </c>
      <c r="L11" s="3">
        <v>9402</v>
      </c>
      <c r="M11" s="3">
        <v>10017</v>
      </c>
      <c r="N11" s="3">
        <v>615</v>
      </c>
      <c r="O11" s="3">
        <v>0.6</v>
      </c>
      <c r="P11" s="3">
        <v>369</v>
      </c>
      <c r="Q11" s="12">
        <v>477</v>
      </c>
    </row>
    <row r="12" spans="1:17">
      <c r="A12" s="3" t="s">
        <v>26</v>
      </c>
      <c r="B12" s="3" t="s">
        <v>27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12"/>
    </row>
    <row r="13" spans="1:17">
      <c r="A13" s="3" t="s">
        <v>28</v>
      </c>
      <c r="B13" s="3" t="s">
        <v>18</v>
      </c>
      <c r="C13" s="3">
        <v>468</v>
      </c>
      <c r="D13" s="3">
        <v>478</v>
      </c>
      <c r="E13" s="3">
        <v>86</v>
      </c>
      <c r="F13" s="3">
        <v>87</v>
      </c>
      <c r="G13" s="3"/>
      <c r="H13" s="3"/>
      <c r="I13" s="3">
        <v>11</v>
      </c>
      <c r="J13" s="3">
        <v>2.7</v>
      </c>
      <c r="K13" s="3">
        <v>29.700000000000003</v>
      </c>
      <c r="L13" s="3">
        <v>11497</v>
      </c>
      <c r="M13" s="3">
        <v>11889</v>
      </c>
      <c r="N13" s="3">
        <v>392</v>
      </c>
      <c r="O13" s="3">
        <v>0.6</v>
      </c>
      <c r="P13" s="3">
        <v>235.2</v>
      </c>
      <c r="Q13" s="12">
        <v>264.89999999999998</v>
      </c>
    </row>
    <row r="14" spans="1:17">
      <c r="A14" s="3" t="s">
        <v>29</v>
      </c>
      <c r="B14" s="3" t="s">
        <v>18</v>
      </c>
      <c r="C14" s="3">
        <v>1063</v>
      </c>
      <c r="D14" s="3">
        <v>1107</v>
      </c>
      <c r="E14" s="3">
        <v>18</v>
      </c>
      <c r="F14" s="3">
        <v>21</v>
      </c>
      <c r="G14" s="3">
        <v>180</v>
      </c>
      <c r="H14" s="3">
        <v>199</v>
      </c>
      <c r="I14" s="3">
        <v>66</v>
      </c>
      <c r="J14" s="3">
        <v>2.7</v>
      </c>
      <c r="K14" s="3">
        <v>178.20000000000002</v>
      </c>
      <c r="L14" s="3">
        <v>15610</v>
      </c>
      <c r="M14" s="3">
        <v>16539</v>
      </c>
      <c r="N14" s="3">
        <v>929</v>
      </c>
      <c r="O14" s="3">
        <v>0.6</v>
      </c>
      <c r="P14" s="3">
        <v>557.4</v>
      </c>
      <c r="Q14" s="12">
        <v>735.6</v>
      </c>
    </row>
    <row r="15" spans="1:17">
      <c r="A15" s="3" t="s">
        <v>30</v>
      </c>
      <c r="B15" s="3" t="s">
        <v>18</v>
      </c>
      <c r="C15" s="3">
        <v>134</v>
      </c>
      <c r="D15" s="3">
        <v>138</v>
      </c>
      <c r="E15" s="3">
        <v>337</v>
      </c>
      <c r="F15" s="3">
        <v>366</v>
      </c>
      <c r="G15" s="3">
        <v>90</v>
      </c>
      <c r="H15" s="3">
        <v>90</v>
      </c>
      <c r="I15" s="3">
        <v>33</v>
      </c>
      <c r="J15" s="3">
        <v>2.7</v>
      </c>
      <c r="K15" s="3">
        <v>89.100000000000009</v>
      </c>
      <c r="L15" s="3">
        <v>20294</v>
      </c>
      <c r="M15" s="3">
        <v>21226</v>
      </c>
      <c r="N15" s="3">
        <v>932</v>
      </c>
      <c r="O15" s="3">
        <v>0.6</v>
      </c>
      <c r="P15" s="3">
        <v>559.19999999999993</v>
      </c>
      <c r="Q15" s="12">
        <v>648.29999999999995</v>
      </c>
    </row>
    <row r="16" spans="1:17">
      <c r="A16" s="3" t="s">
        <v>31</v>
      </c>
      <c r="B16" s="3" t="s">
        <v>18</v>
      </c>
      <c r="C16" s="3">
        <v>528</v>
      </c>
      <c r="D16" s="3">
        <v>528</v>
      </c>
      <c r="E16" s="3">
        <v>921</v>
      </c>
      <c r="F16" s="3">
        <v>936</v>
      </c>
      <c r="G16" s="3">
        <v>228</v>
      </c>
      <c r="H16" s="3">
        <v>231</v>
      </c>
      <c r="I16" s="3">
        <v>18</v>
      </c>
      <c r="J16" s="3">
        <v>2.7</v>
      </c>
      <c r="K16" s="3">
        <v>48.6</v>
      </c>
      <c r="L16" s="3">
        <v>29192</v>
      </c>
      <c r="M16" s="3">
        <v>29832</v>
      </c>
      <c r="N16" s="3">
        <v>640</v>
      </c>
      <c r="O16" s="3">
        <v>0.6</v>
      </c>
      <c r="P16" s="3">
        <v>384</v>
      </c>
      <c r="Q16" s="12">
        <v>432.6</v>
      </c>
    </row>
    <row r="17" spans="1:17">
      <c r="A17" s="3" t="s">
        <v>32</v>
      </c>
      <c r="B17" s="3" t="s">
        <v>18</v>
      </c>
      <c r="C17" s="3">
        <v>1180</v>
      </c>
      <c r="D17" s="3">
        <v>1202</v>
      </c>
      <c r="E17" s="3">
        <v>512</v>
      </c>
      <c r="F17" s="3">
        <v>519</v>
      </c>
      <c r="G17" s="3"/>
      <c r="H17" s="3"/>
      <c r="I17" s="3">
        <v>29</v>
      </c>
      <c r="J17" s="3">
        <v>2.7</v>
      </c>
      <c r="K17" s="3">
        <v>78.300000000000011</v>
      </c>
      <c r="L17" s="3">
        <v>19879</v>
      </c>
      <c r="M17" s="3">
        <v>20801</v>
      </c>
      <c r="N17" s="3">
        <v>922</v>
      </c>
      <c r="O17" s="3">
        <v>0.6</v>
      </c>
      <c r="P17" s="3">
        <v>553.19999999999993</v>
      </c>
      <c r="Q17" s="12">
        <v>631.5</v>
      </c>
    </row>
    <row r="18" spans="1:17">
      <c r="A18" s="3" t="s">
        <v>33</v>
      </c>
      <c r="B18" s="3" t="s">
        <v>18</v>
      </c>
      <c r="C18" s="3">
        <v>528</v>
      </c>
      <c r="D18" s="3">
        <v>574</v>
      </c>
      <c r="E18" s="3">
        <v>95</v>
      </c>
      <c r="F18" s="3">
        <v>95</v>
      </c>
      <c r="G18" s="3">
        <v>71</v>
      </c>
      <c r="H18" s="3">
        <v>81</v>
      </c>
      <c r="I18" s="3">
        <v>56</v>
      </c>
      <c r="J18" s="3">
        <v>2.7</v>
      </c>
      <c r="K18" s="3">
        <v>151.20000000000002</v>
      </c>
      <c r="L18" s="3">
        <v>6485</v>
      </c>
      <c r="M18" s="3">
        <v>6920</v>
      </c>
      <c r="N18" s="3">
        <v>435</v>
      </c>
      <c r="O18" s="3">
        <v>0.6</v>
      </c>
      <c r="P18" s="3">
        <v>261</v>
      </c>
      <c r="Q18" s="12">
        <v>412.20000000000005</v>
      </c>
    </row>
    <row r="19" spans="1:17">
      <c r="A19" s="3" t="s">
        <v>34</v>
      </c>
      <c r="B19" s="3" t="s">
        <v>18</v>
      </c>
      <c r="C19" s="3">
        <v>420</v>
      </c>
      <c r="D19" s="3">
        <v>425</v>
      </c>
      <c r="E19" s="3"/>
      <c r="F19" s="3"/>
      <c r="G19" s="3"/>
      <c r="H19" s="3"/>
      <c r="I19" s="3">
        <v>5</v>
      </c>
      <c r="J19" s="3">
        <v>2.7</v>
      </c>
      <c r="K19" s="3">
        <v>13.5</v>
      </c>
      <c r="L19" s="3">
        <v>7628</v>
      </c>
      <c r="M19" s="3">
        <v>7987</v>
      </c>
      <c r="N19" s="3">
        <v>359</v>
      </c>
      <c r="O19" s="3">
        <v>0.6</v>
      </c>
      <c r="P19" s="3">
        <v>215.4</v>
      </c>
      <c r="Q19" s="12">
        <v>228.9</v>
      </c>
    </row>
    <row r="20" spans="1:17">
      <c r="A20" s="3" t="s">
        <v>35</v>
      </c>
      <c r="B20" s="3" t="s">
        <v>18</v>
      </c>
      <c r="C20" s="3">
        <v>400</v>
      </c>
      <c r="D20" s="3">
        <v>410</v>
      </c>
      <c r="E20" s="3">
        <v>924</v>
      </c>
      <c r="F20" s="3">
        <v>955</v>
      </c>
      <c r="G20" s="3"/>
      <c r="H20" s="3"/>
      <c r="I20" s="3">
        <v>41</v>
      </c>
      <c r="J20" s="3">
        <v>2.7</v>
      </c>
      <c r="K20" s="3">
        <v>110.7</v>
      </c>
      <c r="L20" s="3">
        <v>20364</v>
      </c>
      <c r="M20" s="3">
        <v>20788</v>
      </c>
      <c r="N20" s="3">
        <v>424</v>
      </c>
      <c r="O20" s="3">
        <v>0.6</v>
      </c>
      <c r="P20" s="3">
        <v>254.39999999999998</v>
      </c>
      <c r="Q20" s="12">
        <v>365.09999999999997</v>
      </c>
    </row>
    <row r="21" spans="1:17">
      <c r="A21" s="3" t="s">
        <v>36</v>
      </c>
      <c r="B21" s="3" t="s">
        <v>18</v>
      </c>
      <c r="C21" s="3"/>
      <c r="D21" s="3"/>
      <c r="E21" s="3">
        <v>186</v>
      </c>
      <c r="F21" s="3">
        <v>232</v>
      </c>
      <c r="G21" s="3"/>
      <c r="H21" s="3"/>
      <c r="I21" s="3">
        <v>46</v>
      </c>
      <c r="J21" s="3">
        <v>2.7</v>
      </c>
      <c r="K21" s="3">
        <v>124.2</v>
      </c>
      <c r="L21" s="3">
        <v>13103</v>
      </c>
      <c r="M21" s="3">
        <v>13608</v>
      </c>
      <c r="N21" s="3">
        <v>505</v>
      </c>
      <c r="O21" s="3">
        <v>0.6</v>
      </c>
      <c r="P21" s="3">
        <v>303</v>
      </c>
      <c r="Q21" s="12">
        <v>427.2</v>
      </c>
    </row>
    <row r="22" spans="1:17">
      <c r="A22" s="3" t="s">
        <v>37</v>
      </c>
      <c r="B22" s="3" t="s">
        <v>18</v>
      </c>
      <c r="C22" s="3"/>
      <c r="D22" s="3"/>
      <c r="E22" s="3">
        <v>56</v>
      </c>
      <c r="F22" s="3">
        <v>56</v>
      </c>
      <c r="G22" s="3"/>
      <c r="H22" s="3"/>
      <c r="I22" s="3">
        <v>0</v>
      </c>
      <c r="J22" s="3">
        <v>2.7</v>
      </c>
      <c r="K22" s="3">
        <v>0</v>
      </c>
      <c r="L22" s="3">
        <v>2699</v>
      </c>
      <c r="M22" s="3">
        <v>2900</v>
      </c>
      <c r="N22" s="3">
        <v>201</v>
      </c>
      <c r="O22" s="3">
        <v>0.6</v>
      </c>
      <c r="P22" s="3">
        <v>120.6</v>
      </c>
      <c r="Q22" s="12">
        <v>120.6</v>
      </c>
    </row>
    <row r="23" spans="1:17">
      <c r="A23" s="3" t="s">
        <v>38</v>
      </c>
      <c r="B23" s="3" t="s">
        <v>18</v>
      </c>
      <c r="C23" s="3"/>
      <c r="D23" s="3"/>
      <c r="E23" s="3">
        <v>121</v>
      </c>
      <c r="F23" s="3">
        <v>155</v>
      </c>
      <c r="G23" s="3"/>
      <c r="H23" s="3"/>
      <c r="I23" s="3">
        <v>34</v>
      </c>
      <c r="J23" s="3">
        <v>2.7</v>
      </c>
      <c r="K23" s="3">
        <v>91.800000000000011</v>
      </c>
      <c r="L23" s="3">
        <v>11603</v>
      </c>
      <c r="M23" s="3">
        <v>11952</v>
      </c>
      <c r="N23" s="3">
        <v>349</v>
      </c>
      <c r="O23" s="3">
        <v>0.6</v>
      </c>
      <c r="P23" s="3">
        <v>209.4</v>
      </c>
      <c r="Q23" s="12">
        <v>301.20000000000005</v>
      </c>
    </row>
    <row r="24" spans="1:17">
      <c r="A24" s="3" t="s">
        <v>39</v>
      </c>
      <c r="B24" s="3" t="s">
        <v>18</v>
      </c>
      <c r="C24" s="3">
        <v>20</v>
      </c>
      <c r="D24" s="3">
        <v>32</v>
      </c>
      <c r="E24" s="3"/>
      <c r="F24" s="3"/>
      <c r="G24" s="3"/>
      <c r="H24" s="3"/>
      <c r="I24" s="3">
        <v>12</v>
      </c>
      <c r="J24" s="3">
        <v>2.7</v>
      </c>
      <c r="K24" s="3">
        <v>32.400000000000006</v>
      </c>
      <c r="L24" s="3">
        <v>10972</v>
      </c>
      <c r="M24" s="3">
        <v>11361</v>
      </c>
      <c r="N24" s="3">
        <v>389</v>
      </c>
      <c r="O24" s="3">
        <v>0.6</v>
      </c>
      <c r="P24" s="3">
        <v>233.39999999999998</v>
      </c>
      <c r="Q24" s="12">
        <v>265.79999999999995</v>
      </c>
    </row>
    <row r="25" spans="1:17">
      <c r="A25" s="3" t="s">
        <v>40</v>
      </c>
      <c r="B25" s="3" t="s">
        <v>18</v>
      </c>
      <c r="C25" s="3">
        <v>28</v>
      </c>
      <c r="D25" s="3">
        <v>54</v>
      </c>
      <c r="E25" s="3"/>
      <c r="F25" s="3"/>
      <c r="G25" s="3"/>
      <c r="H25" s="3"/>
      <c r="I25" s="3">
        <v>26</v>
      </c>
      <c r="J25" s="3">
        <v>2.7</v>
      </c>
      <c r="K25" s="3">
        <v>70.2</v>
      </c>
      <c r="L25" s="3">
        <v>6525</v>
      </c>
      <c r="M25" s="3">
        <v>6658</v>
      </c>
      <c r="N25" s="3">
        <v>133</v>
      </c>
      <c r="O25" s="3">
        <v>0.6</v>
      </c>
      <c r="P25" s="3">
        <v>79.8</v>
      </c>
      <c r="Q25" s="12">
        <v>150</v>
      </c>
    </row>
    <row r="26" spans="1:17">
      <c r="A26" s="3" t="s">
        <v>41</v>
      </c>
      <c r="B26" s="3" t="s">
        <v>18</v>
      </c>
      <c r="C26" s="3">
        <v>139</v>
      </c>
      <c r="D26" s="3">
        <v>142</v>
      </c>
      <c r="E26" s="3"/>
      <c r="F26" s="3"/>
      <c r="G26" s="3"/>
      <c r="H26" s="3"/>
      <c r="I26" s="3">
        <v>3</v>
      </c>
      <c r="J26" s="3">
        <v>2.7</v>
      </c>
      <c r="K26" s="3">
        <v>8.1000000000000014</v>
      </c>
      <c r="L26" s="3">
        <v>13127</v>
      </c>
      <c r="M26" s="3">
        <v>13554</v>
      </c>
      <c r="N26" s="3">
        <v>427</v>
      </c>
      <c r="O26" s="3">
        <v>0.6</v>
      </c>
      <c r="P26" s="3">
        <v>256.2</v>
      </c>
      <c r="Q26" s="12">
        <v>264.3</v>
      </c>
    </row>
    <row r="27" spans="1:17">
      <c r="A27" s="3" t="s">
        <v>42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12"/>
    </row>
    <row r="28" spans="1:17">
      <c r="A28" s="3" t="s">
        <v>43</v>
      </c>
      <c r="B28" s="3" t="s">
        <v>18</v>
      </c>
      <c r="C28" s="3">
        <v>108</v>
      </c>
      <c r="D28" s="3">
        <v>114</v>
      </c>
      <c r="E28" s="3">
        <v>2163</v>
      </c>
      <c r="F28" s="3">
        <v>2165</v>
      </c>
      <c r="G28" s="3"/>
      <c r="H28" s="3"/>
      <c r="I28" s="3">
        <v>8</v>
      </c>
      <c r="J28" s="3">
        <v>2.7</v>
      </c>
      <c r="K28" s="3">
        <v>21.6</v>
      </c>
      <c r="L28" s="3">
        <v>14617</v>
      </c>
      <c r="M28" s="3">
        <v>15100</v>
      </c>
      <c r="N28" s="3">
        <v>483</v>
      </c>
      <c r="O28" s="3">
        <v>0.6</v>
      </c>
      <c r="P28" s="3">
        <v>289.8</v>
      </c>
      <c r="Q28" s="12">
        <v>311.40000000000003</v>
      </c>
    </row>
    <row r="29" spans="1:17">
      <c r="A29" s="3" t="s">
        <v>44</v>
      </c>
      <c r="B29" s="3" t="s">
        <v>18</v>
      </c>
      <c r="C29" s="3">
        <v>872</v>
      </c>
      <c r="D29" s="3">
        <v>874</v>
      </c>
      <c r="E29" s="3">
        <v>499</v>
      </c>
      <c r="F29" s="3">
        <v>501</v>
      </c>
      <c r="G29" s="3"/>
      <c r="H29" s="3"/>
      <c r="I29" s="3">
        <v>4</v>
      </c>
      <c r="J29" s="3">
        <v>2.7</v>
      </c>
      <c r="K29" s="3">
        <v>10.8</v>
      </c>
      <c r="L29" s="3">
        <v>15012</v>
      </c>
      <c r="M29" s="3">
        <v>15582</v>
      </c>
      <c r="N29" s="3">
        <v>570</v>
      </c>
      <c r="O29" s="3">
        <v>0.6</v>
      </c>
      <c r="P29" s="3">
        <v>342</v>
      </c>
      <c r="Q29" s="12">
        <v>352.8</v>
      </c>
    </row>
    <row r="30" spans="1:17">
      <c r="A30" s="3" t="s">
        <v>45</v>
      </c>
      <c r="B30" s="3" t="s">
        <v>18</v>
      </c>
      <c r="C30" s="3">
        <v>114</v>
      </c>
      <c r="D30" s="3">
        <v>121</v>
      </c>
      <c r="E30" s="3">
        <v>840</v>
      </c>
      <c r="F30" s="3">
        <v>865</v>
      </c>
      <c r="G30" s="3"/>
      <c r="H30" s="3"/>
      <c r="I30" s="3">
        <v>32</v>
      </c>
      <c r="J30" s="3">
        <v>2.7</v>
      </c>
      <c r="K30" s="3">
        <v>86.4</v>
      </c>
      <c r="L30" s="3">
        <v>13949</v>
      </c>
      <c r="M30" s="3">
        <v>14373</v>
      </c>
      <c r="N30" s="3">
        <v>424</v>
      </c>
      <c r="O30" s="3">
        <v>0.6</v>
      </c>
      <c r="P30" s="3">
        <v>254.39999999999998</v>
      </c>
      <c r="Q30" s="12">
        <v>340.79999999999995</v>
      </c>
    </row>
    <row r="31" spans="1:17">
      <c r="A31" s="3" t="s">
        <v>46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12"/>
    </row>
    <row r="32" spans="1:17">
      <c r="A32" s="3" t="s">
        <v>47</v>
      </c>
      <c r="B32" s="3" t="s">
        <v>18</v>
      </c>
      <c r="C32" s="3">
        <v>1174</v>
      </c>
      <c r="D32" s="3">
        <v>1190</v>
      </c>
      <c r="E32" s="3">
        <v>378</v>
      </c>
      <c r="F32" s="3">
        <v>380</v>
      </c>
      <c r="G32" s="3"/>
      <c r="H32" s="3"/>
      <c r="I32" s="3">
        <v>18</v>
      </c>
      <c r="J32" s="3">
        <v>2.7</v>
      </c>
      <c r="K32" s="3">
        <v>48.6</v>
      </c>
      <c r="L32" s="3">
        <v>10944</v>
      </c>
      <c r="M32" s="3">
        <v>11282</v>
      </c>
      <c r="N32" s="3">
        <v>338</v>
      </c>
      <c r="O32" s="3">
        <v>0.6</v>
      </c>
      <c r="P32" s="3">
        <v>202.79999999999998</v>
      </c>
      <c r="Q32" s="12">
        <v>251.39999999999998</v>
      </c>
    </row>
    <row r="33" spans="1:17">
      <c r="A33" s="3" t="s">
        <v>48</v>
      </c>
      <c r="B33" s="3" t="s">
        <v>18</v>
      </c>
      <c r="C33" s="3">
        <v>969</v>
      </c>
      <c r="D33" s="3">
        <v>1049</v>
      </c>
      <c r="E33" s="3"/>
      <c r="F33" s="3"/>
      <c r="G33" s="3"/>
      <c r="H33" s="3"/>
      <c r="I33" s="3">
        <v>80</v>
      </c>
      <c r="J33" s="3">
        <v>2.7</v>
      </c>
      <c r="K33" s="3">
        <v>216</v>
      </c>
      <c r="L33" s="3">
        <v>7641</v>
      </c>
      <c r="M33" s="3">
        <v>7975</v>
      </c>
      <c r="N33" s="3">
        <v>334</v>
      </c>
      <c r="O33" s="3">
        <v>0.6</v>
      </c>
      <c r="P33" s="3">
        <v>200.4</v>
      </c>
      <c r="Q33" s="12">
        <v>416.4</v>
      </c>
    </row>
    <row r="34" spans="1:17">
      <c r="A34" s="3" t="s">
        <v>49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12"/>
    </row>
    <row r="35" spans="1:17">
      <c r="A35" s="3" t="s">
        <v>50</v>
      </c>
      <c r="B35" s="3" t="s">
        <v>18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12"/>
    </row>
    <row r="36" spans="1:17">
      <c r="A36" s="3" t="s">
        <v>51</v>
      </c>
      <c r="B36" s="3" t="s">
        <v>18</v>
      </c>
      <c r="C36" s="3">
        <v>291</v>
      </c>
      <c r="D36" s="3">
        <v>296</v>
      </c>
      <c r="E36" s="3"/>
      <c r="F36" s="3"/>
      <c r="G36" s="3"/>
      <c r="H36" s="3"/>
      <c r="I36" s="3">
        <v>5</v>
      </c>
      <c r="J36" s="3">
        <v>2.7</v>
      </c>
      <c r="K36" s="3">
        <v>13.5</v>
      </c>
      <c r="L36" s="3">
        <v>234</v>
      </c>
      <c r="M36" s="3">
        <v>341</v>
      </c>
      <c r="N36" s="3">
        <v>107</v>
      </c>
      <c r="O36" s="3">
        <v>0.6</v>
      </c>
      <c r="P36" s="3">
        <v>64.2</v>
      </c>
      <c r="Q36" s="12">
        <v>77.7</v>
      </c>
    </row>
    <row r="37" spans="1:17">
      <c r="A37" s="3" t="s">
        <v>52</v>
      </c>
      <c r="B37" s="3" t="s">
        <v>18</v>
      </c>
      <c r="C37" s="3"/>
      <c r="D37" s="3"/>
      <c r="E37" s="3"/>
      <c r="F37" s="3"/>
      <c r="G37" s="3"/>
      <c r="H37" s="3"/>
      <c r="I37" s="3">
        <v>0</v>
      </c>
      <c r="J37" s="3">
        <v>2.7</v>
      </c>
      <c r="K37" s="3">
        <v>0</v>
      </c>
      <c r="L37" s="3">
        <v>6931</v>
      </c>
      <c r="M37" s="3">
        <v>7333</v>
      </c>
      <c r="N37" s="3">
        <v>402</v>
      </c>
      <c r="O37" s="3">
        <v>0.6</v>
      </c>
      <c r="P37" s="3">
        <v>241.2</v>
      </c>
      <c r="Q37" s="12">
        <v>241.2</v>
      </c>
    </row>
    <row r="38" spans="1:17">
      <c r="A38" s="3" t="s">
        <v>53</v>
      </c>
      <c r="B38" s="3" t="s">
        <v>18</v>
      </c>
      <c r="C38" s="3">
        <v>896</v>
      </c>
      <c r="D38" s="3">
        <v>896</v>
      </c>
      <c r="E38" s="3"/>
      <c r="F38" s="3"/>
      <c r="G38" s="3"/>
      <c r="H38" s="3"/>
      <c r="I38" s="3">
        <v>0</v>
      </c>
      <c r="J38" s="3">
        <v>2.7</v>
      </c>
      <c r="K38" s="3">
        <v>0</v>
      </c>
      <c r="L38" s="3">
        <v>5995</v>
      </c>
      <c r="M38" s="3">
        <v>6353</v>
      </c>
      <c r="N38" s="3">
        <v>358</v>
      </c>
      <c r="O38" s="3">
        <v>0.6</v>
      </c>
      <c r="P38" s="3">
        <v>214.79999999999998</v>
      </c>
      <c r="Q38" s="12">
        <v>214.79999999999998</v>
      </c>
    </row>
    <row r="39" spans="1:17">
      <c r="A39" s="3" t="s">
        <v>54</v>
      </c>
      <c r="B39" s="3" t="s">
        <v>18</v>
      </c>
      <c r="C39" s="3">
        <v>403</v>
      </c>
      <c r="D39" s="3">
        <v>408</v>
      </c>
      <c r="E39" s="3"/>
      <c r="F39" s="3"/>
      <c r="G39" s="3"/>
      <c r="H39" s="3"/>
      <c r="I39" s="3">
        <v>5</v>
      </c>
      <c r="J39" s="3">
        <v>2.7</v>
      </c>
      <c r="K39" s="3">
        <v>13.5</v>
      </c>
      <c r="L39" s="3">
        <v>6399</v>
      </c>
      <c r="M39" s="3">
        <v>6595</v>
      </c>
      <c r="N39" s="3">
        <v>196</v>
      </c>
      <c r="O39" s="3">
        <v>0.6</v>
      </c>
      <c r="P39" s="3">
        <v>117.6</v>
      </c>
      <c r="Q39" s="12">
        <v>131.1</v>
      </c>
    </row>
    <row r="40" spans="1:17">
      <c r="A40" s="3" t="s">
        <v>55</v>
      </c>
      <c r="B40" s="3" t="s">
        <v>18</v>
      </c>
      <c r="C40" s="3"/>
      <c r="D40" s="3"/>
      <c r="E40" s="3"/>
      <c r="F40" s="3"/>
      <c r="G40" s="3"/>
      <c r="H40" s="3"/>
      <c r="I40" s="3"/>
      <c r="J40" s="3"/>
      <c r="K40" s="3"/>
      <c r="L40" s="3">
        <v>6861</v>
      </c>
      <c r="M40" s="3">
        <v>7099</v>
      </c>
      <c r="N40" s="3">
        <v>238</v>
      </c>
      <c r="O40" s="3">
        <v>0.6</v>
      </c>
      <c r="P40" s="3">
        <v>142.79999999999998</v>
      </c>
      <c r="Q40" s="12">
        <v>142.79999999999998</v>
      </c>
    </row>
    <row r="41" spans="1:17">
      <c r="A41" s="3" t="s">
        <v>56</v>
      </c>
      <c r="B41" s="3" t="s">
        <v>18</v>
      </c>
      <c r="C41" s="3">
        <v>1363</v>
      </c>
      <c r="D41" s="3">
        <v>1404</v>
      </c>
      <c r="E41" s="3"/>
      <c r="F41" s="3"/>
      <c r="G41" s="3">
        <v>137</v>
      </c>
      <c r="H41" s="3">
        <v>142</v>
      </c>
      <c r="I41" s="3">
        <v>46</v>
      </c>
      <c r="J41" s="3">
        <v>2.7</v>
      </c>
      <c r="K41" s="3">
        <v>124.2</v>
      </c>
      <c r="L41" s="3">
        <v>11386</v>
      </c>
      <c r="M41" s="3">
        <v>11655</v>
      </c>
      <c r="N41" s="3">
        <v>269</v>
      </c>
      <c r="O41" s="3">
        <v>0.6</v>
      </c>
      <c r="P41" s="3">
        <v>161.4</v>
      </c>
      <c r="Q41" s="12">
        <v>285.60000000000002</v>
      </c>
    </row>
    <row r="42" spans="1:17">
      <c r="A42" s="3" t="s">
        <v>57</v>
      </c>
      <c r="B42" s="3" t="s">
        <v>18</v>
      </c>
      <c r="C42" s="3">
        <v>149</v>
      </c>
      <c r="D42" s="3">
        <v>202</v>
      </c>
      <c r="E42" s="3"/>
      <c r="F42" s="3"/>
      <c r="G42" s="3"/>
      <c r="H42" s="3"/>
      <c r="I42" s="3">
        <v>53</v>
      </c>
      <c r="J42" s="3">
        <v>2.7</v>
      </c>
      <c r="K42" s="3">
        <v>143.10000000000002</v>
      </c>
      <c r="L42" s="3">
        <v>23575</v>
      </c>
      <c r="M42" s="3">
        <v>24061</v>
      </c>
      <c r="N42" s="3">
        <v>486</v>
      </c>
      <c r="O42" s="3">
        <v>0.6</v>
      </c>
      <c r="P42" s="3">
        <v>291.59999999999997</v>
      </c>
      <c r="Q42" s="12">
        <v>434.7</v>
      </c>
    </row>
    <row r="43" spans="1:17">
      <c r="A43" s="3" t="s">
        <v>58</v>
      </c>
      <c r="B43" s="3" t="s">
        <v>18</v>
      </c>
      <c r="C43" s="3">
        <v>1135</v>
      </c>
      <c r="D43" s="3">
        <v>1138</v>
      </c>
      <c r="E43" s="3"/>
      <c r="F43" s="3"/>
      <c r="G43" s="3"/>
      <c r="H43" s="3"/>
      <c r="I43" s="3">
        <v>3</v>
      </c>
      <c r="J43" s="3">
        <v>2.7</v>
      </c>
      <c r="K43" s="3">
        <v>8.1000000000000014</v>
      </c>
      <c r="L43" s="3">
        <v>5693</v>
      </c>
      <c r="M43" s="3">
        <v>5805</v>
      </c>
      <c r="N43" s="3">
        <v>112</v>
      </c>
      <c r="O43" s="3">
        <v>0.6</v>
      </c>
      <c r="P43" s="3">
        <v>67.2</v>
      </c>
      <c r="Q43" s="12">
        <v>75.300000000000011</v>
      </c>
    </row>
    <row r="44" spans="1:17">
      <c r="A44" s="3" t="s">
        <v>59</v>
      </c>
      <c r="B44" s="3" t="s">
        <v>18</v>
      </c>
      <c r="C44" s="3">
        <v>1854</v>
      </c>
      <c r="D44" s="3">
        <v>1916</v>
      </c>
      <c r="E44" s="3"/>
      <c r="F44" s="3"/>
      <c r="G44" s="3"/>
      <c r="H44" s="3"/>
      <c r="I44" s="3">
        <v>62</v>
      </c>
      <c r="J44" s="3">
        <v>2.7</v>
      </c>
      <c r="K44" s="3">
        <v>167.4</v>
      </c>
      <c r="L44" s="3">
        <v>13122</v>
      </c>
      <c r="M44" s="3">
        <v>13479</v>
      </c>
      <c r="N44" s="3">
        <v>357</v>
      </c>
      <c r="O44" s="3">
        <v>0.6</v>
      </c>
      <c r="P44" s="3">
        <v>214.2</v>
      </c>
      <c r="Q44" s="12">
        <v>381.6</v>
      </c>
    </row>
    <row r="45" spans="1:17">
      <c r="A45" s="3" t="s">
        <v>60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12"/>
    </row>
    <row r="46" spans="1:17">
      <c r="A46" s="3" t="s">
        <v>61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12"/>
    </row>
    <row r="47" spans="1:17">
      <c r="A47" s="3" t="s">
        <v>62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12"/>
    </row>
    <row r="48" spans="1:17">
      <c r="A48" s="3" t="s">
        <v>63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12"/>
    </row>
    <row r="49" spans="1:17">
      <c r="A49" s="3" t="s">
        <v>64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12"/>
    </row>
    <row r="50" spans="1:17">
      <c r="A50" s="3" t="s">
        <v>65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2"/>
    </row>
    <row r="51" spans="1:17">
      <c r="A51" s="3" t="s">
        <v>66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2"/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61"/>
  <sheetViews>
    <sheetView topLeftCell="B7" workbookViewId="0">
      <selection activeCell="AF14" sqref="AF14"/>
    </sheetView>
  </sheetViews>
  <sheetFormatPr defaultRowHeight="13.5"/>
  <cols>
    <col min="1" max="1" width="9.375" hidden="1" customWidth="1"/>
    <col min="2" max="2" width="11.625" customWidth="1"/>
    <col min="3" max="8" width="8.375" customWidth="1"/>
    <col min="9" max="10" width="5.25" customWidth="1"/>
    <col min="11" max="11" width="6.875" customWidth="1"/>
    <col min="14" max="15" width="5.875" customWidth="1"/>
    <col min="16" max="16" width="8.125" customWidth="1"/>
    <col min="17" max="17" width="6.125" style="2" customWidth="1"/>
    <col min="18" max="18" width="5" hidden="1" customWidth="1"/>
    <col min="19" max="19" width="14.75" hidden="1" customWidth="1"/>
    <col min="20" max="21" width="8" hidden="1" customWidth="1"/>
    <col min="22" max="22" width="5.5" hidden="1" customWidth="1"/>
    <col min="23" max="23" width="9" hidden="1" customWidth="1"/>
    <col min="24" max="24" width="0.25" hidden="1" customWidth="1"/>
    <col min="25" max="26" width="9" hidden="1" customWidth="1"/>
    <col min="27" max="27" width="9.875" hidden="1" customWidth="1"/>
    <col min="28" max="28" width="9" hidden="1" customWidth="1"/>
    <col min="29" max="29" width="4.625" hidden="1" customWidth="1"/>
    <col min="30" max="30" width="7.375" customWidth="1"/>
  </cols>
  <sheetData>
    <row r="1" spans="1:20" ht="27" customHeight="1">
      <c r="A1" t="s">
        <v>184</v>
      </c>
    </row>
    <row r="2" spans="1:20" ht="27" customHeight="1">
      <c r="C2" s="19" t="s">
        <v>67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20" ht="27" customHeight="1">
      <c r="B3" s="20" t="s">
        <v>68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20" ht="27" customHeight="1">
      <c r="B4" s="21" t="s">
        <v>69</v>
      </c>
      <c r="C4" s="22" t="s">
        <v>70</v>
      </c>
      <c r="D4" s="23"/>
      <c r="E4" s="23"/>
      <c r="F4" s="23"/>
      <c r="G4" s="23"/>
      <c r="H4" s="23"/>
      <c r="I4" s="23"/>
      <c r="J4" s="23"/>
      <c r="K4" s="24"/>
      <c r="L4" s="25" t="s">
        <v>71</v>
      </c>
      <c r="M4" s="25"/>
      <c r="N4" s="25"/>
      <c r="O4" s="25"/>
      <c r="P4" s="25"/>
      <c r="Q4" s="26" t="s">
        <v>72</v>
      </c>
    </row>
    <row r="5" spans="1:20" ht="27" customHeight="1">
      <c r="B5" s="21"/>
      <c r="C5" s="3" t="s">
        <v>73</v>
      </c>
      <c r="D5" s="3" t="s">
        <v>74</v>
      </c>
      <c r="E5" s="3" t="s">
        <v>75</v>
      </c>
      <c r="F5" s="3" t="s">
        <v>76</v>
      </c>
      <c r="G5" s="3" t="s">
        <v>77</v>
      </c>
      <c r="H5" s="3" t="s">
        <v>78</v>
      </c>
      <c r="I5" s="3" t="s">
        <v>79</v>
      </c>
      <c r="J5" s="3" t="s">
        <v>80</v>
      </c>
      <c r="K5" s="3" t="s">
        <v>81</v>
      </c>
      <c r="L5" s="3" t="s">
        <v>82</v>
      </c>
      <c r="M5" s="3" t="s">
        <v>83</v>
      </c>
      <c r="N5" s="3" t="s">
        <v>79</v>
      </c>
      <c r="O5" s="3" t="s">
        <v>80</v>
      </c>
      <c r="P5" s="3" t="s">
        <v>81</v>
      </c>
      <c r="Q5" s="26"/>
    </row>
    <row r="6" spans="1:20" ht="27" customHeight="1">
      <c r="A6" t="s">
        <v>17</v>
      </c>
      <c r="B6" s="3" t="s">
        <v>84</v>
      </c>
      <c r="C6" s="3">
        <v>50</v>
      </c>
      <c r="D6" s="3">
        <v>50</v>
      </c>
      <c r="E6" s="3">
        <v>70</v>
      </c>
      <c r="F6" s="3">
        <v>112</v>
      </c>
      <c r="G6" s="3"/>
      <c r="H6" s="3"/>
      <c r="I6" s="3">
        <f>D6-C6+F6-E6+H6-G6</f>
        <v>42</v>
      </c>
      <c r="J6" s="3">
        <v>2.7</v>
      </c>
      <c r="K6" s="3">
        <f>I6*J6</f>
        <v>113.4</v>
      </c>
      <c r="L6" s="3">
        <v>9243</v>
      </c>
      <c r="M6" s="3">
        <v>9723</v>
      </c>
      <c r="N6" s="3">
        <f>M6-L6</f>
        <v>480</v>
      </c>
      <c r="O6" s="3">
        <v>0.6</v>
      </c>
      <c r="P6" s="4">
        <f>N6*O6</f>
        <v>288</v>
      </c>
      <c r="Q6" s="4">
        <f>K6+P6</f>
        <v>401.4</v>
      </c>
    </row>
    <row r="7" spans="1:20" ht="27" customHeight="1">
      <c r="B7" s="14" t="s">
        <v>85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spans="1:20" ht="27" customHeight="1">
      <c r="B8" s="5"/>
      <c r="C8" s="5"/>
      <c r="D8" s="5"/>
      <c r="E8" s="5"/>
      <c r="F8" s="5"/>
      <c r="G8" s="5"/>
      <c r="H8" s="5"/>
      <c r="I8" s="5"/>
      <c r="J8" s="5"/>
      <c r="K8" s="5"/>
      <c r="L8" s="16" t="s">
        <v>86</v>
      </c>
      <c r="M8" s="16"/>
      <c r="N8" s="16"/>
      <c r="O8" s="16"/>
      <c r="P8" s="16"/>
      <c r="Q8" s="16"/>
      <c r="S8" s="6"/>
      <c r="T8" s="6"/>
    </row>
    <row r="9" spans="1:20" ht="27" customHeight="1">
      <c r="L9" s="17">
        <v>41655</v>
      </c>
      <c r="M9" s="18"/>
      <c r="N9" s="18"/>
      <c r="O9" s="18"/>
      <c r="P9" s="18"/>
      <c r="Q9" s="18"/>
      <c r="S9" s="6"/>
    </row>
    <row r="10" spans="1:20" ht="27" customHeight="1">
      <c r="L10" s="8"/>
      <c r="M10" s="7"/>
      <c r="N10" s="7"/>
      <c r="O10" s="7"/>
      <c r="P10" s="7"/>
      <c r="Q10" s="9"/>
      <c r="S10" s="6"/>
    </row>
    <row r="11" spans="1:20" ht="27" customHeight="1">
      <c r="L11" s="8"/>
      <c r="M11" s="7"/>
      <c r="N11" s="7"/>
      <c r="O11" s="7"/>
      <c r="P11" s="7"/>
      <c r="Q11" s="9"/>
    </row>
    <row r="12" spans="1:20" ht="27" customHeight="1">
      <c r="C12" s="19" t="s">
        <v>67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</row>
    <row r="13" spans="1:20" ht="27" customHeight="1">
      <c r="B13" s="20" t="s">
        <v>87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</row>
    <row r="14" spans="1:20" ht="27" customHeight="1">
      <c r="B14" s="21" t="s">
        <v>69</v>
      </c>
      <c r="C14" s="22" t="s">
        <v>70</v>
      </c>
      <c r="D14" s="23"/>
      <c r="E14" s="23"/>
      <c r="F14" s="23"/>
      <c r="G14" s="23"/>
      <c r="H14" s="23"/>
      <c r="I14" s="23"/>
      <c r="J14" s="23"/>
      <c r="K14" s="24"/>
      <c r="L14" s="25" t="s">
        <v>71</v>
      </c>
      <c r="M14" s="25"/>
      <c r="N14" s="25"/>
      <c r="O14" s="25"/>
      <c r="P14" s="25"/>
      <c r="Q14" s="26" t="s">
        <v>72</v>
      </c>
    </row>
    <row r="15" spans="1:20" ht="27" customHeight="1">
      <c r="B15" s="21"/>
      <c r="C15" s="3" t="s">
        <v>73</v>
      </c>
      <c r="D15" s="3" t="s">
        <v>74</v>
      </c>
      <c r="E15" s="3" t="s">
        <v>75</v>
      </c>
      <c r="F15" s="3" t="s">
        <v>76</v>
      </c>
      <c r="G15" s="3" t="s">
        <v>77</v>
      </c>
      <c r="H15" s="3" t="s">
        <v>78</v>
      </c>
      <c r="I15" s="3" t="s">
        <v>79</v>
      </c>
      <c r="J15" s="3" t="s">
        <v>80</v>
      </c>
      <c r="K15" s="3" t="s">
        <v>81</v>
      </c>
      <c r="L15" s="3" t="s">
        <v>82</v>
      </c>
      <c r="M15" s="3" t="s">
        <v>83</v>
      </c>
      <c r="N15" s="3" t="s">
        <v>79</v>
      </c>
      <c r="O15" s="3" t="s">
        <v>80</v>
      </c>
      <c r="P15" s="3" t="s">
        <v>81</v>
      </c>
      <c r="Q15" s="26"/>
    </row>
    <row r="16" spans="1:20" ht="25.5" customHeight="1">
      <c r="A16" t="s">
        <v>88</v>
      </c>
      <c r="B16" s="3" t="s">
        <v>84</v>
      </c>
      <c r="C16" s="3">
        <v>196</v>
      </c>
      <c r="D16" s="3">
        <v>216</v>
      </c>
      <c r="E16" s="3">
        <v>50</v>
      </c>
      <c r="F16" s="3">
        <v>53</v>
      </c>
      <c r="G16" s="3"/>
      <c r="H16" s="3"/>
      <c r="I16" s="3">
        <f>D16-C16+F16-E16+H16-G16</f>
        <v>23</v>
      </c>
      <c r="J16" s="3">
        <v>2.7</v>
      </c>
      <c r="K16" s="3">
        <f>I16*J16</f>
        <v>62.1</v>
      </c>
      <c r="L16" s="3">
        <v>13530</v>
      </c>
      <c r="M16" s="3">
        <v>14115</v>
      </c>
      <c r="N16" s="3">
        <f>M16-L16</f>
        <v>585</v>
      </c>
      <c r="O16" s="3">
        <v>0.6</v>
      </c>
      <c r="P16" s="4">
        <f>N16*O16</f>
        <v>351</v>
      </c>
      <c r="Q16" s="4">
        <f>K16+P16</f>
        <v>413.1</v>
      </c>
    </row>
    <row r="17" spans="1:19" ht="27" customHeight="1">
      <c r="B17" s="15" t="s">
        <v>89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9" ht="27" customHeight="1">
      <c r="B18" s="5"/>
      <c r="C18" s="5"/>
      <c r="D18" s="5"/>
      <c r="E18" s="5"/>
      <c r="F18" s="5"/>
      <c r="G18" s="5"/>
      <c r="H18" s="5"/>
      <c r="I18" s="5"/>
      <c r="J18" s="5"/>
      <c r="K18" s="5"/>
      <c r="L18" s="16" t="s">
        <v>86</v>
      </c>
      <c r="M18" s="16"/>
      <c r="N18" s="16"/>
      <c r="O18" s="16"/>
      <c r="P18" s="16"/>
      <c r="Q18" s="16"/>
    </row>
    <row r="19" spans="1:19" ht="27" customHeight="1">
      <c r="L19" s="17">
        <v>41655</v>
      </c>
      <c r="M19" s="18"/>
      <c r="N19" s="18"/>
      <c r="O19" s="18"/>
      <c r="P19" s="18"/>
      <c r="Q19" s="18"/>
      <c r="S19" s="6"/>
    </row>
    <row r="20" spans="1:19" ht="27" customHeight="1"/>
    <row r="21" spans="1:19" ht="27" customHeight="1"/>
    <row r="22" spans="1:19" ht="27" customHeight="1">
      <c r="C22" s="19" t="s">
        <v>67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3" spans="1:19" ht="27" customHeight="1">
      <c r="B23" s="20" t="s">
        <v>90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</row>
    <row r="24" spans="1:19" ht="27" customHeight="1">
      <c r="B24" s="21" t="s">
        <v>69</v>
      </c>
      <c r="C24" s="22" t="s">
        <v>70</v>
      </c>
      <c r="D24" s="23"/>
      <c r="E24" s="23"/>
      <c r="F24" s="23"/>
      <c r="G24" s="23"/>
      <c r="H24" s="23"/>
      <c r="I24" s="23"/>
      <c r="J24" s="23"/>
      <c r="K24" s="24"/>
      <c r="L24" s="25" t="s">
        <v>71</v>
      </c>
      <c r="M24" s="25"/>
      <c r="N24" s="25"/>
      <c r="O24" s="25"/>
      <c r="P24" s="25"/>
      <c r="Q24" s="26" t="s">
        <v>72</v>
      </c>
    </row>
    <row r="25" spans="1:19" ht="27" customHeight="1">
      <c r="B25" s="21"/>
      <c r="C25" s="3" t="s">
        <v>73</v>
      </c>
      <c r="D25" s="3" t="s">
        <v>74</v>
      </c>
      <c r="E25" s="3" t="s">
        <v>75</v>
      </c>
      <c r="F25" s="3" t="s">
        <v>76</v>
      </c>
      <c r="G25" s="3" t="s">
        <v>77</v>
      </c>
      <c r="H25" s="3" t="s">
        <v>78</v>
      </c>
      <c r="I25" s="3" t="s">
        <v>79</v>
      </c>
      <c r="J25" s="3" t="s">
        <v>80</v>
      </c>
      <c r="K25" s="3" t="s">
        <v>81</v>
      </c>
      <c r="L25" s="3" t="s">
        <v>82</v>
      </c>
      <c r="M25" s="3" t="s">
        <v>83</v>
      </c>
      <c r="N25" s="3" t="s">
        <v>79</v>
      </c>
      <c r="O25" s="3" t="s">
        <v>80</v>
      </c>
      <c r="P25" s="3" t="s">
        <v>81</v>
      </c>
      <c r="Q25" s="26"/>
    </row>
    <row r="26" spans="1:19">
      <c r="A26" t="s">
        <v>19</v>
      </c>
      <c r="B26" s="3" t="s">
        <v>84</v>
      </c>
      <c r="C26" s="3">
        <v>23</v>
      </c>
      <c r="D26" s="3">
        <v>24</v>
      </c>
      <c r="E26" s="3"/>
      <c r="F26" s="3"/>
      <c r="G26" s="3"/>
      <c r="H26" s="3"/>
      <c r="I26" s="3">
        <f>D26-C26+F26-E26+H26-G26</f>
        <v>1</v>
      </c>
      <c r="J26" s="3">
        <v>2.7</v>
      </c>
      <c r="K26" s="3">
        <f>I26*J26</f>
        <v>2.7</v>
      </c>
      <c r="L26" s="3">
        <v>4694</v>
      </c>
      <c r="M26" s="3">
        <v>4810</v>
      </c>
      <c r="N26" s="3">
        <f>M26-L26</f>
        <v>116</v>
      </c>
      <c r="O26" s="3">
        <v>0.6</v>
      </c>
      <c r="P26" s="4">
        <f>N26*O26</f>
        <v>69.599999999999994</v>
      </c>
      <c r="Q26" s="4">
        <f>K26+P26</f>
        <v>72.3</v>
      </c>
    </row>
    <row r="27" spans="1:19" ht="27" customHeight="1">
      <c r="B27" s="14" t="s">
        <v>85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19" ht="27" customHeight="1">
      <c r="B28" s="5"/>
      <c r="C28" s="5"/>
      <c r="D28" s="5"/>
      <c r="E28" s="5"/>
      <c r="F28" s="5"/>
      <c r="G28" s="5"/>
      <c r="H28" s="5"/>
      <c r="I28" s="5"/>
      <c r="J28" s="5"/>
      <c r="K28" s="5"/>
      <c r="L28" s="16" t="s">
        <v>86</v>
      </c>
      <c r="M28" s="16"/>
      <c r="N28" s="16"/>
      <c r="O28" s="16"/>
      <c r="P28" s="16"/>
      <c r="Q28" s="16"/>
    </row>
    <row r="29" spans="1:19" ht="27" customHeight="1">
      <c r="L29" s="17">
        <v>41655</v>
      </c>
      <c r="M29" s="18"/>
      <c r="N29" s="18"/>
      <c r="O29" s="18"/>
      <c r="P29" s="18"/>
      <c r="Q29" s="18"/>
      <c r="S29" s="6"/>
    </row>
    <row r="30" spans="1:19" ht="27" customHeight="1"/>
    <row r="31" spans="1:19" ht="27" customHeight="1"/>
    <row r="32" spans="1:19" ht="27" customHeight="1">
      <c r="C32" s="19" t="s">
        <v>67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</row>
    <row r="33" spans="1:19" ht="27" customHeight="1">
      <c r="B33" s="20" t="s">
        <v>91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</row>
    <row r="34" spans="1:19" ht="27" customHeight="1">
      <c r="B34" s="21" t="s">
        <v>69</v>
      </c>
      <c r="C34" s="22" t="s">
        <v>70</v>
      </c>
      <c r="D34" s="23"/>
      <c r="E34" s="23"/>
      <c r="F34" s="23"/>
      <c r="G34" s="23"/>
      <c r="H34" s="23"/>
      <c r="I34" s="23"/>
      <c r="J34" s="23"/>
      <c r="K34" s="24"/>
      <c r="L34" s="25" t="s">
        <v>71</v>
      </c>
      <c r="M34" s="25"/>
      <c r="N34" s="25"/>
      <c r="O34" s="25"/>
      <c r="P34" s="25"/>
      <c r="Q34" s="26" t="s">
        <v>72</v>
      </c>
    </row>
    <row r="35" spans="1:19" ht="27" customHeight="1">
      <c r="B35" s="21"/>
      <c r="C35" s="3" t="s">
        <v>73</v>
      </c>
      <c r="D35" s="3" t="s">
        <v>74</v>
      </c>
      <c r="E35" s="3" t="s">
        <v>75</v>
      </c>
      <c r="F35" s="3" t="s">
        <v>76</v>
      </c>
      <c r="G35" s="3" t="s">
        <v>77</v>
      </c>
      <c r="H35" s="3" t="s">
        <v>78</v>
      </c>
      <c r="I35" s="3" t="s">
        <v>79</v>
      </c>
      <c r="J35" s="3" t="s">
        <v>80</v>
      </c>
      <c r="K35" s="3" t="s">
        <v>81</v>
      </c>
      <c r="L35" s="3" t="s">
        <v>82</v>
      </c>
      <c r="M35" s="3" t="s">
        <v>83</v>
      </c>
      <c r="N35" s="3" t="s">
        <v>79</v>
      </c>
      <c r="O35" s="3" t="s">
        <v>80</v>
      </c>
      <c r="P35" s="3" t="s">
        <v>81</v>
      </c>
      <c r="Q35" s="26"/>
    </row>
    <row r="36" spans="1:19">
      <c r="A36" t="s">
        <v>20</v>
      </c>
      <c r="B36" s="3" t="s">
        <v>84</v>
      </c>
      <c r="C36" s="3">
        <v>225</v>
      </c>
      <c r="D36" s="3">
        <v>225</v>
      </c>
      <c r="E36" s="3">
        <v>101</v>
      </c>
      <c r="F36" s="3">
        <v>101</v>
      </c>
      <c r="G36" s="3"/>
      <c r="H36" s="3"/>
      <c r="I36" s="3">
        <f>D36-C36+F36-E36+H36-G36</f>
        <v>0</v>
      </c>
      <c r="J36" s="3">
        <v>2.7</v>
      </c>
      <c r="K36" s="3">
        <f>I36*J36</f>
        <v>0</v>
      </c>
      <c r="L36" s="3">
        <v>9431</v>
      </c>
      <c r="M36" s="3">
        <v>9673</v>
      </c>
      <c r="N36" s="3">
        <f>M36-L36</f>
        <v>242</v>
      </c>
      <c r="O36" s="3">
        <v>0.6</v>
      </c>
      <c r="P36" s="4">
        <f>N36*O36</f>
        <v>145.19999999999999</v>
      </c>
      <c r="Q36" s="4">
        <f>K36+P36</f>
        <v>145.19999999999999</v>
      </c>
    </row>
    <row r="37" spans="1:19" ht="27" customHeight="1">
      <c r="B37" s="14" t="s">
        <v>85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</row>
    <row r="38" spans="1:19" ht="27" customHeight="1">
      <c r="B38" s="5"/>
      <c r="C38" s="5"/>
      <c r="D38" s="5"/>
      <c r="E38" s="5"/>
      <c r="F38" s="5"/>
      <c r="G38" s="5"/>
      <c r="H38" s="5"/>
      <c r="I38" s="5"/>
      <c r="J38" s="5"/>
      <c r="K38" s="5"/>
      <c r="L38" s="16" t="s">
        <v>86</v>
      </c>
      <c r="M38" s="16"/>
      <c r="N38" s="16"/>
      <c r="O38" s="16"/>
      <c r="P38" s="16"/>
      <c r="Q38" s="16"/>
    </row>
    <row r="39" spans="1:19" ht="27" customHeight="1">
      <c r="L39" s="17">
        <v>41655</v>
      </c>
      <c r="M39" s="18"/>
      <c r="N39" s="18"/>
      <c r="O39" s="18"/>
      <c r="P39" s="18"/>
      <c r="Q39" s="18"/>
      <c r="S39" s="6"/>
    </row>
    <row r="40" spans="1:19" ht="27" customHeight="1"/>
    <row r="41" spans="1:19" ht="27" customHeight="1"/>
    <row r="42" spans="1:19" ht="27" customHeight="1">
      <c r="C42" s="19" t="s">
        <v>67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</row>
    <row r="43" spans="1:19" ht="27" customHeight="1">
      <c r="B43" s="20" t="s">
        <v>92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</row>
    <row r="44" spans="1:19" ht="27" customHeight="1">
      <c r="B44" s="21" t="s">
        <v>69</v>
      </c>
      <c r="C44" s="22" t="s">
        <v>70</v>
      </c>
      <c r="D44" s="23"/>
      <c r="E44" s="23"/>
      <c r="F44" s="23"/>
      <c r="G44" s="23"/>
      <c r="H44" s="23"/>
      <c r="I44" s="23"/>
      <c r="J44" s="23"/>
      <c r="K44" s="24"/>
      <c r="L44" s="25" t="s">
        <v>71</v>
      </c>
      <c r="M44" s="25"/>
      <c r="N44" s="25"/>
      <c r="O44" s="25"/>
      <c r="P44" s="25"/>
      <c r="Q44" s="26" t="s">
        <v>72</v>
      </c>
    </row>
    <row r="45" spans="1:19" ht="27" customHeight="1">
      <c r="B45" s="21"/>
      <c r="C45" s="3" t="s">
        <v>73</v>
      </c>
      <c r="D45" s="3" t="s">
        <v>74</v>
      </c>
      <c r="E45" s="3" t="s">
        <v>75</v>
      </c>
      <c r="F45" s="3" t="s">
        <v>76</v>
      </c>
      <c r="G45" s="3" t="s">
        <v>77</v>
      </c>
      <c r="H45" s="3" t="s">
        <v>78</v>
      </c>
      <c r="I45" s="3" t="s">
        <v>79</v>
      </c>
      <c r="J45" s="3" t="s">
        <v>80</v>
      </c>
      <c r="K45" s="3" t="s">
        <v>81</v>
      </c>
      <c r="L45" s="3" t="s">
        <v>82</v>
      </c>
      <c r="M45" s="3" t="s">
        <v>83</v>
      </c>
      <c r="N45" s="3" t="s">
        <v>79</v>
      </c>
      <c r="O45" s="3" t="s">
        <v>80</v>
      </c>
      <c r="P45" s="3" t="s">
        <v>81</v>
      </c>
      <c r="Q45" s="26"/>
    </row>
    <row r="46" spans="1:19">
      <c r="A46" t="s">
        <v>93</v>
      </c>
      <c r="B46" s="3" t="s">
        <v>84</v>
      </c>
      <c r="C46" s="3">
        <v>101</v>
      </c>
      <c r="D46" s="3">
        <v>134</v>
      </c>
      <c r="E46" s="3"/>
      <c r="F46" s="3"/>
      <c r="G46" s="3"/>
      <c r="H46" s="3"/>
      <c r="I46" s="3">
        <f>D46-C46+F46-E46+H46-G46</f>
        <v>33</v>
      </c>
      <c r="J46" s="3">
        <v>2.7</v>
      </c>
      <c r="K46" s="3">
        <f>I46*J46</f>
        <v>89.100000000000009</v>
      </c>
      <c r="L46" s="3">
        <v>14552</v>
      </c>
      <c r="M46" s="3">
        <v>14852</v>
      </c>
      <c r="N46" s="3">
        <f>M46-L46</f>
        <v>300</v>
      </c>
      <c r="O46" s="3">
        <v>0.6</v>
      </c>
      <c r="P46" s="4">
        <f>N46*O46</f>
        <v>180</v>
      </c>
      <c r="Q46" s="4">
        <f>K46+P46</f>
        <v>269.10000000000002</v>
      </c>
    </row>
    <row r="47" spans="1:19" ht="27" customHeight="1">
      <c r="B47" s="15" t="s">
        <v>89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</row>
    <row r="48" spans="1:19" ht="27" customHeight="1">
      <c r="B48" s="5"/>
      <c r="C48" s="5"/>
      <c r="D48" s="5"/>
      <c r="E48" s="5"/>
      <c r="F48" s="5"/>
      <c r="G48" s="5"/>
      <c r="H48" s="5"/>
      <c r="I48" s="5"/>
      <c r="J48" s="5"/>
      <c r="K48" s="5"/>
      <c r="L48" s="16" t="s">
        <v>86</v>
      </c>
      <c r="M48" s="16"/>
      <c r="N48" s="16"/>
      <c r="O48" s="16"/>
      <c r="P48" s="16"/>
      <c r="Q48" s="16"/>
    </row>
    <row r="49" spans="1:19" ht="27" customHeight="1">
      <c r="L49" s="17">
        <v>41655</v>
      </c>
      <c r="M49" s="18"/>
      <c r="N49" s="18"/>
      <c r="O49" s="18"/>
      <c r="P49" s="18"/>
      <c r="Q49" s="18"/>
      <c r="S49" s="6"/>
    </row>
    <row r="50" spans="1:19" ht="27" customHeight="1"/>
    <row r="51" spans="1:19" ht="27" customHeight="1"/>
    <row r="52" spans="1:19" ht="27" customHeight="1">
      <c r="C52" s="19" t="s">
        <v>67</v>
      </c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</row>
    <row r="53" spans="1:19" ht="27" customHeight="1">
      <c r="B53" s="20" t="s">
        <v>94</v>
      </c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</row>
    <row r="54" spans="1:19" ht="27" customHeight="1">
      <c r="B54" s="21" t="s">
        <v>69</v>
      </c>
      <c r="C54" s="22" t="s">
        <v>70</v>
      </c>
      <c r="D54" s="23"/>
      <c r="E54" s="23"/>
      <c r="F54" s="23"/>
      <c r="G54" s="23"/>
      <c r="H54" s="23"/>
      <c r="I54" s="23"/>
      <c r="J54" s="23"/>
      <c r="K54" s="24"/>
      <c r="L54" s="25" t="s">
        <v>71</v>
      </c>
      <c r="M54" s="25"/>
      <c r="N54" s="25"/>
      <c r="O54" s="25"/>
      <c r="P54" s="25"/>
      <c r="Q54" s="26" t="s">
        <v>72</v>
      </c>
    </row>
    <row r="55" spans="1:19" ht="27" customHeight="1">
      <c r="B55" s="21"/>
      <c r="C55" s="3" t="s">
        <v>73</v>
      </c>
      <c r="D55" s="3" t="s">
        <v>74</v>
      </c>
      <c r="E55" s="3" t="s">
        <v>75</v>
      </c>
      <c r="F55" s="3" t="s">
        <v>76</v>
      </c>
      <c r="G55" s="3" t="s">
        <v>77</v>
      </c>
      <c r="H55" s="3" t="s">
        <v>78</v>
      </c>
      <c r="I55" s="3" t="s">
        <v>79</v>
      </c>
      <c r="J55" s="3" t="s">
        <v>80</v>
      </c>
      <c r="K55" s="3" t="s">
        <v>81</v>
      </c>
      <c r="L55" s="3" t="s">
        <v>82</v>
      </c>
      <c r="M55" s="3" t="s">
        <v>83</v>
      </c>
      <c r="N55" s="3" t="s">
        <v>79</v>
      </c>
      <c r="O55" s="3" t="s">
        <v>80</v>
      </c>
      <c r="P55" s="3" t="s">
        <v>81</v>
      </c>
      <c r="Q55" s="26"/>
    </row>
    <row r="56" spans="1:19">
      <c r="A56" t="s">
        <v>21</v>
      </c>
      <c r="B56" s="3" t="s">
        <v>84</v>
      </c>
      <c r="C56" s="3">
        <v>1055</v>
      </c>
      <c r="D56" s="3">
        <v>1065</v>
      </c>
      <c r="E56" s="3">
        <v>157</v>
      </c>
      <c r="F56" s="3">
        <v>158</v>
      </c>
      <c r="G56" s="3"/>
      <c r="H56" s="3"/>
      <c r="I56" s="3">
        <f>D56-C56+F56-E56+H56-G56</f>
        <v>11</v>
      </c>
      <c r="J56" s="3">
        <v>2.7</v>
      </c>
      <c r="K56" s="3">
        <f>I56*J56</f>
        <v>29.700000000000003</v>
      </c>
      <c r="L56" s="3">
        <v>12351</v>
      </c>
      <c r="M56" s="3">
        <v>12761</v>
      </c>
      <c r="N56" s="3">
        <f>M56-L56</f>
        <v>410</v>
      </c>
      <c r="O56" s="3">
        <v>0.6</v>
      </c>
      <c r="P56" s="4">
        <f>N56*O56</f>
        <v>246</v>
      </c>
      <c r="Q56" s="4">
        <f>K56+P56</f>
        <v>275.7</v>
      </c>
    </row>
    <row r="57" spans="1:19" ht="27" customHeight="1">
      <c r="B57" s="14" t="s">
        <v>85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</row>
    <row r="58" spans="1:19" ht="27" customHeight="1">
      <c r="B58" s="5"/>
      <c r="C58" s="5"/>
      <c r="D58" s="5"/>
      <c r="E58" s="5"/>
      <c r="F58" s="5"/>
      <c r="G58" s="5"/>
      <c r="H58" s="5"/>
      <c r="I58" s="5"/>
      <c r="J58" s="5"/>
      <c r="K58" s="5"/>
      <c r="L58" s="16" t="s">
        <v>86</v>
      </c>
      <c r="M58" s="16"/>
      <c r="N58" s="16"/>
      <c r="O58" s="16"/>
      <c r="P58" s="16"/>
      <c r="Q58" s="16"/>
    </row>
    <row r="59" spans="1:19" ht="27" customHeight="1">
      <c r="L59" s="17">
        <v>41655</v>
      </c>
      <c r="M59" s="18"/>
      <c r="N59" s="18"/>
      <c r="O59" s="18"/>
      <c r="P59" s="18"/>
      <c r="Q59" s="18"/>
      <c r="S59" s="6"/>
    </row>
    <row r="60" spans="1:19" ht="27" customHeight="1"/>
    <row r="61" spans="1:19" ht="27" customHeight="1"/>
    <row r="62" spans="1:19" ht="27" customHeight="1">
      <c r="C62" s="19" t="s">
        <v>67</v>
      </c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</row>
    <row r="63" spans="1:19" ht="27" customHeight="1">
      <c r="B63" s="20" t="s">
        <v>95</v>
      </c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</row>
    <row r="64" spans="1:19" ht="27" customHeight="1">
      <c r="B64" s="21" t="s">
        <v>69</v>
      </c>
      <c r="C64" s="22" t="s">
        <v>70</v>
      </c>
      <c r="D64" s="23"/>
      <c r="E64" s="23"/>
      <c r="F64" s="23"/>
      <c r="G64" s="23"/>
      <c r="H64" s="23"/>
      <c r="I64" s="23"/>
      <c r="J64" s="23"/>
      <c r="K64" s="24"/>
      <c r="L64" s="25" t="s">
        <v>71</v>
      </c>
      <c r="M64" s="25"/>
      <c r="N64" s="25"/>
      <c r="O64" s="25"/>
      <c r="P64" s="25"/>
      <c r="Q64" s="26" t="s">
        <v>72</v>
      </c>
    </row>
    <row r="65" spans="1:19" ht="27" customHeight="1">
      <c r="B65" s="21"/>
      <c r="C65" s="3" t="s">
        <v>73</v>
      </c>
      <c r="D65" s="3" t="s">
        <v>74</v>
      </c>
      <c r="E65" s="3" t="s">
        <v>75</v>
      </c>
      <c r="F65" s="3" t="s">
        <v>76</v>
      </c>
      <c r="G65" s="3" t="s">
        <v>77</v>
      </c>
      <c r="H65" s="3" t="s">
        <v>78</v>
      </c>
      <c r="I65" s="3" t="s">
        <v>79</v>
      </c>
      <c r="J65" s="3" t="s">
        <v>80</v>
      </c>
      <c r="K65" s="3" t="s">
        <v>81</v>
      </c>
      <c r="L65" s="3" t="s">
        <v>82</v>
      </c>
      <c r="M65" s="3" t="s">
        <v>83</v>
      </c>
      <c r="N65" s="3" t="s">
        <v>79</v>
      </c>
      <c r="O65" s="3" t="s">
        <v>80</v>
      </c>
      <c r="P65" s="3" t="s">
        <v>81</v>
      </c>
      <c r="Q65" s="26"/>
    </row>
    <row r="66" spans="1:19">
      <c r="A66" t="s">
        <v>22</v>
      </c>
      <c r="B66" s="3" t="s">
        <v>84</v>
      </c>
      <c r="C66" s="3">
        <v>60</v>
      </c>
      <c r="D66" s="3">
        <v>83</v>
      </c>
      <c r="E66" s="3"/>
      <c r="F66" s="3"/>
      <c r="G66" s="3"/>
      <c r="H66" s="3"/>
      <c r="I66" s="3">
        <f>D66-C66+F66-E66+H66-G66</f>
        <v>23</v>
      </c>
      <c r="J66" s="3">
        <v>2.7</v>
      </c>
      <c r="K66" s="3">
        <f>I66*J66</f>
        <v>62.1</v>
      </c>
      <c r="L66" s="3">
        <v>9487</v>
      </c>
      <c r="M66" s="3">
        <v>10054</v>
      </c>
      <c r="N66" s="3">
        <f>M66-L66</f>
        <v>567</v>
      </c>
      <c r="O66" s="3">
        <v>0.6</v>
      </c>
      <c r="P66" s="4">
        <f>N66*O66</f>
        <v>340.2</v>
      </c>
      <c r="Q66" s="4">
        <f>K66+P66</f>
        <v>402.3</v>
      </c>
    </row>
    <row r="67" spans="1:19" ht="27" customHeight="1">
      <c r="B67" s="14" t="s">
        <v>85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</row>
    <row r="68" spans="1:19" ht="27" customHeight="1">
      <c r="B68" s="5"/>
      <c r="C68" s="5"/>
      <c r="D68" s="5"/>
      <c r="E68" s="5"/>
      <c r="F68" s="5"/>
      <c r="G68" s="5"/>
      <c r="H68" s="5"/>
      <c r="I68" s="5"/>
      <c r="J68" s="5"/>
      <c r="K68" s="5"/>
      <c r="L68" s="16" t="s">
        <v>86</v>
      </c>
      <c r="M68" s="16"/>
      <c r="N68" s="16"/>
      <c r="O68" s="16"/>
      <c r="P68" s="16"/>
      <c r="Q68" s="16"/>
    </row>
    <row r="69" spans="1:19" ht="27" customHeight="1">
      <c r="L69" s="17">
        <v>41655</v>
      </c>
      <c r="M69" s="18"/>
      <c r="N69" s="18"/>
      <c r="O69" s="18"/>
      <c r="P69" s="18"/>
      <c r="Q69" s="18"/>
      <c r="S69" s="6"/>
    </row>
    <row r="70" spans="1:19" ht="27" customHeight="1"/>
    <row r="71" spans="1:19" ht="27" customHeight="1"/>
    <row r="72" spans="1:19" ht="27" customHeight="1">
      <c r="C72" s="19" t="s">
        <v>67</v>
      </c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</row>
    <row r="73" spans="1:19" ht="27" customHeight="1">
      <c r="B73" s="20" t="s">
        <v>96</v>
      </c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</row>
    <row r="74" spans="1:19" ht="27" customHeight="1">
      <c r="B74" s="21" t="s">
        <v>69</v>
      </c>
      <c r="C74" s="22" t="s">
        <v>70</v>
      </c>
      <c r="D74" s="23"/>
      <c r="E74" s="23"/>
      <c r="F74" s="23"/>
      <c r="G74" s="23"/>
      <c r="H74" s="23"/>
      <c r="I74" s="23"/>
      <c r="J74" s="23"/>
      <c r="K74" s="24"/>
      <c r="L74" s="25" t="s">
        <v>71</v>
      </c>
      <c r="M74" s="25"/>
      <c r="N74" s="25"/>
      <c r="O74" s="25"/>
      <c r="P74" s="25"/>
      <c r="Q74" s="26" t="s">
        <v>72</v>
      </c>
    </row>
    <row r="75" spans="1:19" ht="27" customHeight="1">
      <c r="B75" s="21"/>
      <c r="C75" s="3" t="s">
        <v>73</v>
      </c>
      <c r="D75" s="3" t="s">
        <v>74</v>
      </c>
      <c r="E75" s="3" t="s">
        <v>75</v>
      </c>
      <c r="F75" s="3" t="s">
        <v>76</v>
      </c>
      <c r="G75" s="3" t="s">
        <v>77</v>
      </c>
      <c r="H75" s="3" t="s">
        <v>78</v>
      </c>
      <c r="I75" s="3" t="s">
        <v>79</v>
      </c>
      <c r="J75" s="3" t="s">
        <v>80</v>
      </c>
      <c r="K75" s="3" t="s">
        <v>81</v>
      </c>
      <c r="L75" s="3" t="s">
        <v>82</v>
      </c>
      <c r="M75" s="3" t="s">
        <v>83</v>
      </c>
      <c r="N75" s="3" t="s">
        <v>79</v>
      </c>
      <c r="O75" s="3" t="s">
        <v>80</v>
      </c>
      <c r="P75" s="3" t="s">
        <v>81</v>
      </c>
      <c r="Q75" s="26"/>
    </row>
    <row r="76" spans="1:19">
      <c r="A76" t="s">
        <v>23</v>
      </c>
      <c r="B76" s="3" t="s">
        <v>84</v>
      </c>
      <c r="C76" s="3">
        <v>35</v>
      </c>
      <c r="D76" s="3">
        <v>45</v>
      </c>
      <c r="E76" s="3">
        <v>158</v>
      </c>
      <c r="F76" s="3">
        <v>178</v>
      </c>
      <c r="G76" s="3"/>
      <c r="H76" s="3"/>
      <c r="I76" s="3">
        <f>D76-C76+F76-E76+H76-G76</f>
        <v>30</v>
      </c>
      <c r="J76" s="3">
        <v>2.7</v>
      </c>
      <c r="K76" s="3">
        <f>I76*J76</f>
        <v>81</v>
      </c>
      <c r="L76" s="3">
        <v>15025</v>
      </c>
      <c r="M76" s="3">
        <v>15188</v>
      </c>
      <c r="N76" s="3">
        <f>M76-L76</f>
        <v>163</v>
      </c>
      <c r="O76" s="3">
        <v>0.6</v>
      </c>
      <c r="P76" s="4">
        <f>N76*O76</f>
        <v>97.8</v>
      </c>
      <c r="Q76" s="4">
        <f>K76+P76</f>
        <v>178.8</v>
      </c>
    </row>
    <row r="77" spans="1:19" ht="27" customHeight="1">
      <c r="B77" s="14" t="s">
        <v>85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</row>
    <row r="78" spans="1:19" ht="27" customHeight="1">
      <c r="B78" s="5"/>
      <c r="C78" s="5"/>
      <c r="D78" s="5"/>
      <c r="E78" s="5"/>
      <c r="F78" s="5"/>
      <c r="G78" s="5"/>
      <c r="H78" s="5"/>
      <c r="I78" s="5"/>
      <c r="J78" s="5"/>
      <c r="K78" s="5"/>
      <c r="L78" s="16" t="s">
        <v>86</v>
      </c>
      <c r="M78" s="16"/>
      <c r="N78" s="16"/>
      <c r="O78" s="16"/>
      <c r="P78" s="16"/>
      <c r="Q78" s="16"/>
    </row>
    <row r="79" spans="1:19" ht="27" customHeight="1">
      <c r="L79" s="17">
        <v>41655</v>
      </c>
      <c r="M79" s="18"/>
      <c r="N79" s="18"/>
      <c r="O79" s="18"/>
      <c r="P79" s="18"/>
      <c r="Q79" s="18"/>
      <c r="S79" s="6"/>
    </row>
    <row r="80" spans="1:19" ht="27" customHeight="1"/>
    <row r="81" spans="1:19" ht="27" customHeight="1"/>
    <row r="82" spans="1:19" ht="27" customHeight="1">
      <c r="C82" s="19" t="s">
        <v>67</v>
      </c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19" ht="27" customHeight="1">
      <c r="B83" s="20" t="s">
        <v>97</v>
      </c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</row>
    <row r="84" spans="1:19" ht="27" customHeight="1">
      <c r="B84" s="21" t="s">
        <v>69</v>
      </c>
      <c r="C84" s="22" t="s">
        <v>70</v>
      </c>
      <c r="D84" s="23"/>
      <c r="E84" s="23"/>
      <c r="F84" s="23"/>
      <c r="G84" s="23"/>
      <c r="H84" s="23"/>
      <c r="I84" s="23"/>
      <c r="J84" s="23"/>
      <c r="K84" s="24"/>
      <c r="L84" s="25" t="s">
        <v>71</v>
      </c>
      <c r="M84" s="25"/>
      <c r="N84" s="25"/>
      <c r="O84" s="25"/>
      <c r="P84" s="25"/>
      <c r="Q84" s="26" t="s">
        <v>72</v>
      </c>
    </row>
    <row r="85" spans="1:19" ht="27" customHeight="1">
      <c r="B85" s="21"/>
      <c r="C85" s="3" t="s">
        <v>73</v>
      </c>
      <c r="D85" s="3" t="s">
        <v>74</v>
      </c>
      <c r="E85" s="3" t="s">
        <v>75</v>
      </c>
      <c r="F85" s="3" t="s">
        <v>76</v>
      </c>
      <c r="G85" s="3" t="s">
        <v>77</v>
      </c>
      <c r="H85" s="3" t="s">
        <v>78</v>
      </c>
      <c r="I85" s="3" t="s">
        <v>79</v>
      </c>
      <c r="J85" s="3" t="s">
        <v>80</v>
      </c>
      <c r="K85" s="3" t="s">
        <v>81</v>
      </c>
      <c r="L85" s="3" t="s">
        <v>82</v>
      </c>
      <c r="M85" s="3" t="s">
        <v>83</v>
      </c>
      <c r="N85" s="3" t="s">
        <v>79</v>
      </c>
      <c r="O85" s="3" t="s">
        <v>80</v>
      </c>
      <c r="P85" s="3" t="s">
        <v>81</v>
      </c>
      <c r="Q85" s="26"/>
    </row>
    <row r="86" spans="1:19">
      <c r="A86" t="s">
        <v>98</v>
      </c>
      <c r="B86" s="3" t="s">
        <v>84</v>
      </c>
      <c r="C86" s="3">
        <v>119</v>
      </c>
      <c r="D86" s="3">
        <v>155</v>
      </c>
      <c r="E86" s="3"/>
      <c r="F86" s="3"/>
      <c r="G86" s="3"/>
      <c r="H86" s="3"/>
      <c r="I86" s="3">
        <f>D86-C86+F86-E86+H86-G86</f>
        <v>36</v>
      </c>
      <c r="J86" s="3">
        <v>2.7</v>
      </c>
      <c r="K86" s="3">
        <f>I86*J86</f>
        <v>97.2</v>
      </c>
      <c r="L86" s="3">
        <v>7982</v>
      </c>
      <c r="M86" s="3">
        <v>8285</v>
      </c>
      <c r="N86" s="3">
        <f>M86-L86</f>
        <v>303</v>
      </c>
      <c r="O86" s="3">
        <v>0.6</v>
      </c>
      <c r="P86" s="4">
        <f>N86*O86</f>
        <v>181.79999999999998</v>
      </c>
      <c r="Q86" s="4">
        <f>K86+P86</f>
        <v>279</v>
      </c>
    </row>
    <row r="87" spans="1:19" ht="27" customHeight="1">
      <c r="B87" s="15" t="s">
        <v>89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</row>
    <row r="88" spans="1:19" ht="27" customHeight="1">
      <c r="B88" s="5"/>
      <c r="C88" s="5"/>
      <c r="D88" s="5"/>
      <c r="E88" s="5"/>
      <c r="F88" s="5"/>
      <c r="G88" s="5"/>
      <c r="H88" s="5"/>
      <c r="I88" s="5"/>
      <c r="J88" s="5"/>
      <c r="K88" s="5"/>
      <c r="L88" s="16" t="s">
        <v>86</v>
      </c>
      <c r="M88" s="16"/>
      <c r="N88" s="16"/>
      <c r="O88" s="16"/>
      <c r="P88" s="16"/>
      <c r="Q88" s="16"/>
    </row>
    <row r="89" spans="1:19" ht="27" customHeight="1">
      <c r="L89" s="17">
        <v>41655</v>
      </c>
      <c r="M89" s="18"/>
      <c r="N89" s="18"/>
      <c r="O89" s="18"/>
      <c r="P89" s="18"/>
      <c r="Q89" s="18"/>
      <c r="S89" s="6"/>
    </row>
    <row r="90" spans="1:19" ht="27" customHeight="1"/>
    <row r="91" spans="1:19" ht="27" customHeight="1"/>
    <row r="92" spans="1:19" ht="27" customHeight="1">
      <c r="C92" s="19" t="s">
        <v>67</v>
      </c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</row>
    <row r="93" spans="1:19" ht="27" customHeight="1">
      <c r="B93" s="20" t="s">
        <v>99</v>
      </c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</row>
    <row r="94" spans="1:19" ht="27" customHeight="1">
      <c r="B94" s="21" t="s">
        <v>69</v>
      </c>
      <c r="C94" s="22" t="s">
        <v>70</v>
      </c>
      <c r="D94" s="23"/>
      <c r="E94" s="23"/>
      <c r="F94" s="23"/>
      <c r="G94" s="23"/>
      <c r="H94" s="23"/>
      <c r="I94" s="23"/>
      <c r="J94" s="23"/>
      <c r="K94" s="24"/>
      <c r="L94" s="25" t="s">
        <v>71</v>
      </c>
      <c r="M94" s="25"/>
      <c r="N94" s="25"/>
      <c r="O94" s="25"/>
      <c r="P94" s="25"/>
      <c r="Q94" s="26" t="s">
        <v>72</v>
      </c>
    </row>
    <row r="95" spans="1:19" ht="27" customHeight="1">
      <c r="B95" s="21"/>
      <c r="C95" s="3" t="s">
        <v>73</v>
      </c>
      <c r="D95" s="3" t="s">
        <v>74</v>
      </c>
      <c r="E95" s="3" t="s">
        <v>75</v>
      </c>
      <c r="F95" s="3" t="s">
        <v>76</v>
      </c>
      <c r="G95" s="3" t="s">
        <v>77</v>
      </c>
      <c r="H95" s="3" t="s">
        <v>78</v>
      </c>
      <c r="I95" s="3" t="s">
        <v>79</v>
      </c>
      <c r="J95" s="3" t="s">
        <v>80</v>
      </c>
      <c r="K95" s="3" t="s">
        <v>81</v>
      </c>
      <c r="L95" s="3" t="s">
        <v>82</v>
      </c>
      <c r="M95" s="3" t="s">
        <v>83</v>
      </c>
      <c r="N95" s="3" t="s">
        <v>79</v>
      </c>
      <c r="O95" s="3" t="s">
        <v>80</v>
      </c>
      <c r="P95" s="3" t="s">
        <v>81</v>
      </c>
      <c r="Q95" s="26"/>
    </row>
    <row r="96" spans="1:19">
      <c r="A96" t="s">
        <v>24</v>
      </c>
      <c r="B96" s="3" t="s">
        <v>84</v>
      </c>
      <c r="C96" s="3">
        <v>1243</v>
      </c>
      <c r="D96" s="3">
        <v>1265</v>
      </c>
      <c r="E96" s="3"/>
      <c r="F96" s="3"/>
      <c r="G96" s="3"/>
      <c r="H96" s="3"/>
      <c r="I96" s="3">
        <f>D96-C96+F96-E96+H96-G96</f>
        <v>22</v>
      </c>
      <c r="J96" s="3">
        <v>2.7</v>
      </c>
      <c r="K96" s="3">
        <f>I96*J96</f>
        <v>59.400000000000006</v>
      </c>
      <c r="L96" s="3">
        <v>23270</v>
      </c>
      <c r="M96" s="3">
        <v>23998</v>
      </c>
      <c r="N96" s="3">
        <f>M96-L96</f>
        <v>728</v>
      </c>
      <c r="O96" s="3">
        <v>0.6</v>
      </c>
      <c r="P96" s="4">
        <f>N96*O96</f>
        <v>436.8</v>
      </c>
      <c r="Q96" s="4">
        <f>K96+P96</f>
        <v>496.20000000000005</v>
      </c>
    </row>
    <row r="97" spans="1:19" ht="27" customHeight="1">
      <c r="B97" s="14" t="s">
        <v>85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</row>
    <row r="98" spans="1:19" ht="27" customHeight="1">
      <c r="B98" s="5"/>
      <c r="C98" s="5"/>
      <c r="D98" s="5"/>
      <c r="E98" s="5"/>
      <c r="F98" s="5"/>
      <c r="G98" s="5"/>
      <c r="H98" s="5"/>
      <c r="I98" s="5"/>
      <c r="J98" s="5"/>
      <c r="K98" s="5"/>
      <c r="L98" s="16" t="s">
        <v>86</v>
      </c>
      <c r="M98" s="16"/>
      <c r="N98" s="16"/>
      <c r="O98" s="16"/>
      <c r="P98" s="16"/>
      <c r="Q98" s="16"/>
    </row>
    <row r="99" spans="1:19" ht="27" customHeight="1">
      <c r="L99" s="17">
        <v>41655</v>
      </c>
      <c r="M99" s="18"/>
      <c r="N99" s="18"/>
      <c r="O99" s="18"/>
      <c r="P99" s="18"/>
      <c r="Q99" s="18"/>
      <c r="S99" s="6"/>
    </row>
    <row r="100" spans="1:19" ht="27" customHeight="1"/>
    <row r="101" spans="1:19" ht="27" customHeight="1"/>
    <row r="102" spans="1:19" ht="27" customHeight="1">
      <c r="C102" s="19" t="s">
        <v>67</v>
      </c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</row>
    <row r="103" spans="1:19" ht="27" customHeight="1">
      <c r="B103" s="20" t="s">
        <v>100</v>
      </c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</row>
    <row r="104" spans="1:19" ht="27" customHeight="1">
      <c r="B104" s="21" t="s">
        <v>69</v>
      </c>
      <c r="C104" s="22" t="s">
        <v>70</v>
      </c>
      <c r="D104" s="23"/>
      <c r="E104" s="23"/>
      <c r="F104" s="23"/>
      <c r="G104" s="23"/>
      <c r="H104" s="23"/>
      <c r="I104" s="23"/>
      <c r="J104" s="23"/>
      <c r="K104" s="24"/>
      <c r="L104" s="25" t="s">
        <v>71</v>
      </c>
      <c r="M104" s="25"/>
      <c r="N104" s="25"/>
      <c r="O104" s="25"/>
      <c r="P104" s="25"/>
      <c r="Q104" s="26" t="s">
        <v>72</v>
      </c>
    </row>
    <row r="105" spans="1:19" ht="27" customHeight="1">
      <c r="B105" s="21"/>
      <c r="C105" s="3" t="s">
        <v>73</v>
      </c>
      <c r="D105" s="3" t="s">
        <v>74</v>
      </c>
      <c r="E105" s="3" t="s">
        <v>75</v>
      </c>
      <c r="F105" s="3" t="s">
        <v>76</v>
      </c>
      <c r="G105" s="3" t="s">
        <v>77</v>
      </c>
      <c r="H105" s="3" t="s">
        <v>78</v>
      </c>
      <c r="I105" s="3" t="s">
        <v>79</v>
      </c>
      <c r="J105" s="3" t="s">
        <v>80</v>
      </c>
      <c r="K105" s="3" t="s">
        <v>81</v>
      </c>
      <c r="L105" s="3" t="s">
        <v>82</v>
      </c>
      <c r="M105" s="3" t="s">
        <v>83</v>
      </c>
      <c r="N105" s="3" t="s">
        <v>79</v>
      </c>
      <c r="O105" s="3" t="s">
        <v>80</v>
      </c>
      <c r="P105" s="3" t="s">
        <v>81</v>
      </c>
      <c r="Q105" s="26"/>
    </row>
    <row r="106" spans="1:19">
      <c r="A106" t="s">
        <v>25</v>
      </c>
      <c r="B106" s="3" t="s">
        <v>84</v>
      </c>
      <c r="C106" s="3">
        <v>71</v>
      </c>
      <c r="D106" s="3">
        <v>111</v>
      </c>
      <c r="E106" s="3"/>
      <c r="F106" s="3"/>
      <c r="G106" s="3"/>
      <c r="H106" s="3"/>
      <c r="I106" s="3">
        <f>D106-C106+F106-E106+H106-G106</f>
        <v>40</v>
      </c>
      <c r="J106" s="3">
        <v>2.7</v>
      </c>
      <c r="K106" s="3">
        <f>I106*J106</f>
        <v>108</v>
      </c>
      <c r="L106" s="3">
        <v>9402</v>
      </c>
      <c r="M106" s="3">
        <v>10017</v>
      </c>
      <c r="N106" s="3">
        <f>M106-L106</f>
        <v>615</v>
      </c>
      <c r="O106" s="3">
        <v>0.6</v>
      </c>
      <c r="P106" s="4">
        <f>N106*O106</f>
        <v>369</v>
      </c>
      <c r="Q106" s="4">
        <f>K106+P106</f>
        <v>477</v>
      </c>
    </row>
    <row r="107" spans="1:19" ht="27" customHeight="1">
      <c r="B107" s="14" t="s">
        <v>85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</row>
    <row r="108" spans="1:19" ht="27" customHeight="1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16" t="s">
        <v>86</v>
      </c>
      <c r="M108" s="16"/>
      <c r="N108" s="16"/>
      <c r="O108" s="16"/>
      <c r="P108" s="16"/>
      <c r="Q108" s="16"/>
    </row>
    <row r="109" spans="1:19" ht="27" customHeight="1">
      <c r="L109" s="17">
        <v>41655</v>
      </c>
      <c r="M109" s="18"/>
      <c r="N109" s="18"/>
      <c r="O109" s="18"/>
      <c r="P109" s="18"/>
      <c r="Q109" s="18"/>
      <c r="S109" s="6"/>
    </row>
    <row r="110" spans="1:19" ht="27" customHeight="1"/>
    <row r="111" spans="1:19" ht="27" customHeight="1"/>
    <row r="112" spans="1:19" ht="27" customHeight="1">
      <c r="C112" s="19" t="s">
        <v>67</v>
      </c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</row>
    <row r="113" spans="1:19" ht="27" customHeight="1">
      <c r="B113" s="20" t="s">
        <v>101</v>
      </c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</row>
    <row r="114" spans="1:19" ht="27" customHeight="1">
      <c r="B114" s="21" t="s">
        <v>69</v>
      </c>
      <c r="C114" s="22" t="s">
        <v>70</v>
      </c>
      <c r="D114" s="23"/>
      <c r="E114" s="23"/>
      <c r="F114" s="23"/>
      <c r="G114" s="23"/>
      <c r="H114" s="23"/>
      <c r="I114" s="23"/>
      <c r="J114" s="23"/>
      <c r="K114" s="24"/>
      <c r="L114" s="25" t="s">
        <v>71</v>
      </c>
      <c r="M114" s="25"/>
      <c r="N114" s="25"/>
      <c r="O114" s="25"/>
      <c r="P114" s="25"/>
      <c r="Q114" s="26" t="s">
        <v>72</v>
      </c>
    </row>
    <row r="115" spans="1:19" ht="27" customHeight="1">
      <c r="B115" s="21"/>
      <c r="C115" s="3" t="s">
        <v>73</v>
      </c>
      <c r="D115" s="3" t="s">
        <v>74</v>
      </c>
      <c r="E115" s="3" t="s">
        <v>75</v>
      </c>
      <c r="F115" s="3" t="s">
        <v>76</v>
      </c>
      <c r="G115" s="3" t="s">
        <v>77</v>
      </c>
      <c r="H115" s="3" t="s">
        <v>78</v>
      </c>
      <c r="I115" s="3" t="s">
        <v>79</v>
      </c>
      <c r="J115" s="3" t="s">
        <v>80</v>
      </c>
      <c r="K115" s="3" t="s">
        <v>81</v>
      </c>
      <c r="L115" s="3" t="s">
        <v>82</v>
      </c>
      <c r="M115" s="3" t="s">
        <v>83</v>
      </c>
      <c r="N115" s="3" t="s">
        <v>79</v>
      </c>
      <c r="O115" s="3" t="s">
        <v>80</v>
      </c>
      <c r="P115" s="3" t="s">
        <v>81</v>
      </c>
      <c r="Q115" s="26"/>
    </row>
    <row r="116" spans="1:19">
      <c r="A116" t="s">
        <v>102</v>
      </c>
      <c r="B116" s="3" t="s">
        <v>84</v>
      </c>
      <c r="C116" s="3">
        <v>936</v>
      </c>
      <c r="D116" s="3">
        <v>940</v>
      </c>
      <c r="E116" s="3">
        <v>270</v>
      </c>
      <c r="F116" s="3">
        <v>272</v>
      </c>
      <c r="G116" s="3"/>
      <c r="H116" s="3"/>
      <c r="I116" s="3">
        <f>D116-C116+F116-E116+H116-G116</f>
        <v>6</v>
      </c>
      <c r="J116" s="3">
        <v>2.7</v>
      </c>
      <c r="K116" s="3">
        <f>I116*J116</f>
        <v>16.200000000000003</v>
      </c>
      <c r="L116" s="3">
        <v>15005</v>
      </c>
      <c r="M116" s="3">
        <v>15625</v>
      </c>
      <c r="N116" s="3">
        <f>M116-L116</f>
        <v>620</v>
      </c>
      <c r="O116" s="3">
        <v>0.6</v>
      </c>
      <c r="P116" s="4">
        <f>N116*O116</f>
        <v>372</v>
      </c>
      <c r="Q116" s="4">
        <f>K116+P116</f>
        <v>388.2</v>
      </c>
    </row>
    <row r="117" spans="1:19" ht="27" customHeight="1">
      <c r="B117" s="15" t="s">
        <v>89</v>
      </c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</row>
    <row r="118" spans="1:19" ht="27" customHeight="1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16" t="s">
        <v>86</v>
      </c>
      <c r="M118" s="16"/>
      <c r="N118" s="16"/>
      <c r="O118" s="16"/>
      <c r="P118" s="16"/>
      <c r="Q118" s="16"/>
    </row>
    <row r="119" spans="1:19" ht="27" customHeight="1">
      <c r="L119" s="17">
        <v>41655</v>
      </c>
      <c r="M119" s="18"/>
      <c r="N119" s="18"/>
      <c r="O119" s="18"/>
      <c r="P119" s="18"/>
      <c r="Q119" s="18"/>
      <c r="S119" s="6"/>
    </row>
    <row r="120" spans="1:19" ht="27" customHeight="1"/>
    <row r="121" spans="1:19" ht="27" customHeight="1"/>
    <row r="122" spans="1:19" ht="27" customHeight="1">
      <c r="C122" s="19" t="s">
        <v>67</v>
      </c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</row>
    <row r="123" spans="1:19" ht="27" customHeight="1">
      <c r="B123" s="20" t="s">
        <v>103</v>
      </c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</row>
    <row r="124" spans="1:19" ht="27" customHeight="1">
      <c r="B124" s="21" t="s">
        <v>69</v>
      </c>
      <c r="C124" s="22" t="s">
        <v>70</v>
      </c>
      <c r="D124" s="23"/>
      <c r="E124" s="23"/>
      <c r="F124" s="23"/>
      <c r="G124" s="23"/>
      <c r="H124" s="23"/>
      <c r="I124" s="23"/>
      <c r="J124" s="23"/>
      <c r="K124" s="24"/>
      <c r="L124" s="25" t="s">
        <v>71</v>
      </c>
      <c r="M124" s="25"/>
      <c r="N124" s="25"/>
      <c r="O124" s="25"/>
      <c r="P124" s="25"/>
      <c r="Q124" s="26" t="s">
        <v>72</v>
      </c>
    </row>
    <row r="125" spans="1:19" ht="27" customHeight="1">
      <c r="B125" s="21"/>
      <c r="C125" s="3" t="s">
        <v>73</v>
      </c>
      <c r="D125" s="3" t="s">
        <v>74</v>
      </c>
      <c r="E125" s="3" t="s">
        <v>75</v>
      </c>
      <c r="F125" s="3" t="s">
        <v>76</v>
      </c>
      <c r="G125" s="3" t="s">
        <v>77</v>
      </c>
      <c r="H125" s="3" t="s">
        <v>78</v>
      </c>
      <c r="I125" s="3" t="s">
        <v>79</v>
      </c>
      <c r="J125" s="3" t="s">
        <v>80</v>
      </c>
      <c r="K125" s="3" t="s">
        <v>81</v>
      </c>
      <c r="L125" s="3" t="s">
        <v>82</v>
      </c>
      <c r="M125" s="3" t="s">
        <v>83</v>
      </c>
      <c r="N125" s="3" t="s">
        <v>79</v>
      </c>
      <c r="O125" s="3" t="s">
        <v>80</v>
      </c>
      <c r="P125" s="3" t="s">
        <v>81</v>
      </c>
      <c r="Q125" s="26"/>
    </row>
    <row r="126" spans="1:19" ht="27" customHeight="1">
      <c r="A126" t="s">
        <v>26</v>
      </c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4"/>
    </row>
    <row r="127" spans="1:19" ht="27" customHeight="1">
      <c r="B127" s="14" t="s">
        <v>104</v>
      </c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</row>
    <row r="128" spans="1:19" ht="27" customHeight="1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16" t="s">
        <v>86</v>
      </c>
      <c r="M128" s="16"/>
      <c r="N128" s="16"/>
      <c r="O128" s="16"/>
      <c r="P128" s="16"/>
      <c r="Q128" s="16"/>
    </row>
    <row r="129" spans="1:19" ht="27" customHeight="1">
      <c r="L129" s="17">
        <v>41655</v>
      </c>
      <c r="M129" s="18"/>
      <c r="N129" s="18"/>
      <c r="O129" s="18"/>
      <c r="P129" s="18"/>
      <c r="Q129" s="18"/>
      <c r="S129" s="6"/>
    </row>
    <row r="130" spans="1:19" ht="27" customHeight="1"/>
    <row r="131" spans="1:19" ht="27" customHeight="1"/>
    <row r="132" spans="1:19" ht="27" customHeight="1">
      <c r="C132" s="19" t="s">
        <v>67</v>
      </c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</row>
    <row r="133" spans="1:19" ht="27" customHeight="1">
      <c r="B133" s="20" t="s">
        <v>105</v>
      </c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</row>
    <row r="134" spans="1:19" ht="27" customHeight="1">
      <c r="B134" s="21" t="s">
        <v>69</v>
      </c>
      <c r="C134" s="22" t="s">
        <v>70</v>
      </c>
      <c r="D134" s="23"/>
      <c r="E134" s="23"/>
      <c r="F134" s="23"/>
      <c r="G134" s="23"/>
      <c r="H134" s="23"/>
      <c r="I134" s="23"/>
      <c r="J134" s="23"/>
      <c r="K134" s="24"/>
      <c r="L134" s="25" t="s">
        <v>71</v>
      </c>
      <c r="M134" s="25"/>
      <c r="N134" s="25"/>
      <c r="O134" s="25"/>
      <c r="P134" s="25"/>
      <c r="Q134" s="26" t="s">
        <v>72</v>
      </c>
    </row>
    <row r="135" spans="1:19" ht="27" customHeight="1">
      <c r="B135" s="21"/>
      <c r="C135" s="3" t="s">
        <v>73</v>
      </c>
      <c r="D135" s="3" t="s">
        <v>74</v>
      </c>
      <c r="E135" s="3" t="s">
        <v>75</v>
      </c>
      <c r="F135" s="3" t="s">
        <v>76</v>
      </c>
      <c r="G135" s="3" t="s">
        <v>77</v>
      </c>
      <c r="H135" s="3" t="s">
        <v>78</v>
      </c>
      <c r="I135" s="3" t="s">
        <v>79</v>
      </c>
      <c r="J135" s="3" t="s">
        <v>80</v>
      </c>
      <c r="K135" s="3" t="s">
        <v>81</v>
      </c>
      <c r="L135" s="3" t="s">
        <v>82</v>
      </c>
      <c r="M135" s="3" t="s">
        <v>83</v>
      </c>
      <c r="N135" s="3" t="s">
        <v>79</v>
      </c>
      <c r="O135" s="3" t="s">
        <v>80</v>
      </c>
      <c r="P135" s="3" t="s">
        <v>81</v>
      </c>
      <c r="Q135" s="26"/>
    </row>
    <row r="136" spans="1:19">
      <c r="A136" t="s">
        <v>106</v>
      </c>
      <c r="B136" s="3" t="s">
        <v>84</v>
      </c>
      <c r="C136" s="3"/>
      <c r="D136" s="3"/>
      <c r="E136" s="3">
        <v>599</v>
      </c>
      <c r="F136" s="3">
        <v>612</v>
      </c>
      <c r="G136" s="3"/>
      <c r="H136" s="3"/>
      <c r="I136" s="3">
        <f>D136-C136+F136-E136+H136-G136</f>
        <v>13</v>
      </c>
      <c r="J136" s="3">
        <v>2.7</v>
      </c>
      <c r="K136" s="3">
        <f>I136*J136</f>
        <v>35.1</v>
      </c>
      <c r="L136" s="3">
        <v>9152</v>
      </c>
      <c r="M136" s="3">
        <v>9760</v>
      </c>
      <c r="N136" s="3">
        <f>M136-L136</f>
        <v>608</v>
      </c>
      <c r="O136" s="3">
        <v>0.6</v>
      </c>
      <c r="P136" s="4">
        <f>N136*O136</f>
        <v>364.8</v>
      </c>
      <c r="Q136" s="4">
        <f>K136+P136</f>
        <v>399.90000000000003</v>
      </c>
    </row>
    <row r="137" spans="1:19" ht="27" customHeight="1">
      <c r="B137" s="15" t="s">
        <v>89</v>
      </c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</row>
    <row r="138" spans="1:19" ht="27" customHeight="1"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16" t="s">
        <v>86</v>
      </c>
      <c r="M138" s="16"/>
      <c r="N138" s="16"/>
      <c r="O138" s="16"/>
      <c r="P138" s="16"/>
      <c r="Q138" s="16"/>
    </row>
    <row r="139" spans="1:19" ht="27" customHeight="1">
      <c r="L139" s="17">
        <v>41655</v>
      </c>
      <c r="M139" s="18"/>
      <c r="N139" s="18"/>
      <c r="O139" s="18"/>
      <c r="P139" s="18"/>
      <c r="Q139" s="18"/>
      <c r="S139" s="6"/>
    </row>
    <row r="140" spans="1:19" ht="27" customHeight="1"/>
    <row r="141" spans="1:19" ht="27" customHeight="1"/>
    <row r="142" spans="1:19" ht="27" customHeight="1">
      <c r="C142" s="19" t="s">
        <v>67</v>
      </c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</row>
    <row r="143" spans="1:19" ht="27" customHeight="1">
      <c r="B143" s="20" t="s">
        <v>107</v>
      </c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</row>
    <row r="144" spans="1:19" ht="27" customHeight="1">
      <c r="B144" s="21" t="s">
        <v>69</v>
      </c>
      <c r="C144" s="22" t="s">
        <v>70</v>
      </c>
      <c r="D144" s="23"/>
      <c r="E144" s="23"/>
      <c r="F144" s="23"/>
      <c r="G144" s="23"/>
      <c r="H144" s="23"/>
      <c r="I144" s="23"/>
      <c r="J144" s="23"/>
      <c r="K144" s="24"/>
      <c r="L144" s="25" t="s">
        <v>71</v>
      </c>
      <c r="M144" s="25"/>
      <c r="N144" s="25"/>
      <c r="O144" s="25"/>
      <c r="P144" s="25"/>
      <c r="Q144" s="26" t="s">
        <v>72</v>
      </c>
    </row>
    <row r="145" spans="1:19" ht="27" customHeight="1">
      <c r="B145" s="21"/>
      <c r="C145" s="3" t="s">
        <v>73</v>
      </c>
      <c r="D145" s="3" t="s">
        <v>74</v>
      </c>
      <c r="E145" s="3" t="s">
        <v>75</v>
      </c>
      <c r="F145" s="3" t="s">
        <v>76</v>
      </c>
      <c r="G145" s="3" t="s">
        <v>77</v>
      </c>
      <c r="H145" s="3" t="s">
        <v>78</v>
      </c>
      <c r="I145" s="3" t="s">
        <v>79</v>
      </c>
      <c r="J145" s="3" t="s">
        <v>80</v>
      </c>
      <c r="K145" s="3" t="s">
        <v>81</v>
      </c>
      <c r="L145" s="3" t="s">
        <v>82</v>
      </c>
      <c r="M145" s="3" t="s">
        <v>83</v>
      </c>
      <c r="N145" s="3" t="s">
        <v>79</v>
      </c>
      <c r="O145" s="3" t="s">
        <v>80</v>
      </c>
      <c r="P145" s="3" t="s">
        <v>81</v>
      </c>
      <c r="Q145" s="26"/>
    </row>
    <row r="146" spans="1:19">
      <c r="A146" t="s">
        <v>28</v>
      </c>
      <c r="B146" s="3" t="s">
        <v>84</v>
      </c>
      <c r="C146" s="3">
        <v>468</v>
      </c>
      <c r="D146" s="3">
        <v>478</v>
      </c>
      <c r="E146" s="3">
        <v>86</v>
      </c>
      <c r="F146" s="3">
        <v>87</v>
      </c>
      <c r="G146" s="3"/>
      <c r="H146" s="3"/>
      <c r="I146" s="3">
        <f>D146-C146+F146-E146+H146-G146</f>
        <v>11</v>
      </c>
      <c r="J146" s="3">
        <v>2.7</v>
      </c>
      <c r="K146" s="3">
        <f>I146*J146</f>
        <v>29.700000000000003</v>
      </c>
      <c r="L146" s="3">
        <v>11497</v>
      </c>
      <c r="M146" s="3">
        <v>11889</v>
      </c>
      <c r="N146" s="3">
        <f>M146-L146</f>
        <v>392</v>
      </c>
      <c r="O146" s="3">
        <v>0.6</v>
      </c>
      <c r="P146" s="4">
        <f>N146*O146</f>
        <v>235.2</v>
      </c>
      <c r="Q146" s="4">
        <f>K146+P146</f>
        <v>264.89999999999998</v>
      </c>
    </row>
    <row r="147" spans="1:19" ht="27" customHeight="1">
      <c r="B147" s="14" t="s">
        <v>85</v>
      </c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</row>
    <row r="148" spans="1:19" ht="27" customHeight="1"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16" t="s">
        <v>86</v>
      </c>
      <c r="M148" s="16"/>
      <c r="N148" s="16"/>
      <c r="O148" s="16"/>
      <c r="P148" s="16"/>
      <c r="Q148" s="16"/>
    </row>
    <row r="149" spans="1:19" ht="27" customHeight="1">
      <c r="L149" s="17">
        <v>41655</v>
      </c>
      <c r="M149" s="18"/>
      <c r="N149" s="18"/>
      <c r="O149" s="18"/>
      <c r="P149" s="18"/>
      <c r="Q149" s="18"/>
      <c r="S149" s="6"/>
    </row>
    <row r="150" spans="1:19" ht="27" customHeight="1"/>
    <row r="151" spans="1:19" ht="27" customHeight="1"/>
    <row r="152" spans="1:19" ht="27" customHeight="1">
      <c r="C152" s="19" t="s">
        <v>67</v>
      </c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</row>
    <row r="153" spans="1:19" ht="27" customHeight="1">
      <c r="B153" s="20" t="s">
        <v>108</v>
      </c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</row>
    <row r="154" spans="1:19" ht="27" customHeight="1">
      <c r="B154" s="21" t="s">
        <v>69</v>
      </c>
      <c r="C154" s="22" t="s">
        <v>70</v>
      </c>
      <c r="D154" s="23"/>
      <c r="E154" s="23"/>
      <c r="F154" s="23"/>
      <c r="G154" s="23"/>
      <c r="H154" s="23"/>
      <c r="I154" s="23"/>
      <c r="J154" s="23"/>
      <c r="K154" s="24"/>
      <c r="L154" s="25" t="s">
        <v>71</v>
      </c>
      <c r="M154" s="25"/>
      <c r="N154" s="25"/>
      <c r="O154" s="25"/>
      <c r="P154" s="25"/>
      <c r="Q154" s="26" t="s">
        <v>72</v>
      </c>
    </row>
    <row r="155" spans="1:19" ht="27" customHeight="1">
      <c r="B155" s="21"/>
      <c r="C155" s="3" t="s">
        <v>73</v>
      </c>
      <c r="D155" s="3" t="s">
        <v>74</v>
      </c>
      <c r="E155" s="3" t="s">
        <v>75</v>
      </c>
      <c r="F155" s="3" t="s">
        <v>76</v>
      </c>
      <c r="G155" s="3" t="s">
        <v>77</v>
      </c>
      <c r="H155" s="3" t="s">
        <v>78</v>
      </c>
      <c r="I155" s="3" t="s">
        <v>79</v>
      </c>
      <c r="J155" s="3" t="s">
        <v>80</v>
      </c>
      <c r="K155" s="3" t="s">
        <v>81</v>
      </c>
      <c r="L155" s="3" t="s">
        <v>82</v>
      </c>
      <c r="M155" s="3" t="s">
        <v>83</v>
      </c>
      <c r="N155" s="3" t="s">
        <v>79</v>
      </c>
      <c r="O155" s="3" t="s">
        <v>80</v>
      </c>
      <c r="P155" s="3" t="s">
        <v>81</v>
      </c>
      <c r="Q155" s="26"/>
    </row>
    <row r="156" spans="1:19">
      <c r="A156" t="s">
        <v>29</v>
      </c>
      <c r="B156" s="3" t="s">
        <v>84</v>
      </c>
      <c r="C156" s="3">
        <v>1063</v>
      </c>
      <c r="D156" s="3">
        <v>1107</v>
      </c>
      <c r="E156" s="3">
        <v>18</v>
      </c>
      <c r="F156" s="3">
        <v>21</v>
      </c>
      <c r="G156" s="3">
        <v>180</v>
      </c>
      <c r="H156" s="3">
        <v>199</v>
      </c>
      <c r="I156" s="3">
        <f>D156-C156+F156-E156+H156-G156</f>
        <v>66</v>
      </c>
      <c r="J156" s="3">
        <v>2.7</v>
      </c>
      <c r="K156" s="3">
        <f>I156*J156</f>
        <v>178.20000000000002</v>
      </c>
      <c r="L156" s="3">
        <v>15610</v>
      </c>
      <c r="M156" s="3">
        <v>16539</v>
      </c>
      <c r="N156" s="3">
        <f>M156-L156</f>
        <v>929</v>
      </c>
      <c r="O156" s="3">
        <v>0.6</v>
      </c>
      <c r="P156" s="4">
        <f>N156*O156</f>
        <v>557.4</v>
      </c>
      <c r="Q156" s="4">
        <f>K156+P156</f>
        <v>735.6</v>
      </c>
    </row>
    <row r="157" spans="1:19" ht="27" customHeight="1">
      <c r="B157" s="14" t="s">
        <v>109</v>
      </c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</row>
    <row r="158" spans="1:19" ht="27" customHeight="1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16" t="s">
        <v>86</v>
      </c>
      <c r="M158" s="16"/>
      <c r="N158" s="16"/>
      <c r="O158" s="16"/>
      <c r="P158" s="16"/>
      <c r="Q158" s="16"/>
    </row>
    <row r="159" spans="1:19" ht="27" customHeight="1">
      <c r="L159" s="17">
        <v>41655</v>
      </c>
      <c r="M159" s="18"/>
      <c r="N159" s="18"/>
      <c r="O159" s="18"/>
      <c r="P159" s="18"/>
      <c r="Q159" s="18"/>
      <c r="S159" s="6"/>
    </row>
    <row r="160" spans="1:19" ht="27" customHeight="1"/>
    <row r="161" spans="1:19" ht="27" customHeight="1"/>
    <row r="162" spans="1:19" ht="27" customHeight="1">
      <c r="C162" s="19" t="s">
        <v>67</v>
      </c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</row>
    <row r="163" spans="1:19" ht="27" customHeight="1">
      <c r="B163" s="20" t="s">
        <v>110</v>
      </c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</row>
    <row r="164" spans="1:19" ht="27" customHeight="1">
      <c r="B164" s="21" t="s">
        <v>69</v>
      </c>
      <c r="C164" s="22" t="s">
        <v>70</v>
      </c>
      <c r="D164" s="23"/>
      <c r="E164" s="23"/>
      <c r="F164" s="23"/>
      <c r="G164" s="23"/>
      <c r="H164" s="23"/>
      <c r="I164" s="23"/>
      <c r="J164" s="23"/>
      <c r="K164" s="24"/>
      <c r="L164" s="25" t="s">
        <v>71</v>
      </c>
      <c r="M164" s="25"/>
      <c r="N164" s="25"/>
      <c r="O164" s="25"/>
      <c r="P164" s="25"/>
      <c r="Q164" s="26" t="s">
        <v>72</v>
      </c>
    </row>
    <row r="165" spans="1:19" ht="27" customHeight="1">
      <c r="B165" s="21"/>
      <c r="C165" s="3" t="s">
        <v>73</v>
      </c>
      <c r="D165" s="3" t="s">
        <v>74</v>
      </c>
      <c r="E165" s="3" t="s">
        <v>75</v>
      </c>
      <c r="F165" s="3" t="s">
        <v>76</v>
      </c>
      <c r="G165" s="3" t="s">
        <v>77</v>
      </c>
      <c r="H165" s="3" t="s">
        <v>78</v>
      </c>
      <c r="I165" s="3" t="s">
        <v>79</v>
      </c>
      <c r="J165" s="3" t="s">
        <v>80</v>
      </c>
      <c r="K165" s="3" t="s">
        <v>81</v>
      </c>
      <c r="L165" s="3" t="s">
        <v>82</v>
      </c>
      <c r="M165" s="3" t="s">
        <v>83</v>
      </c>
      <c r="N165" s="3" t="s">
        <v>79</v>
      </c>
      <c r="O165" s="3" t="s">
        <v>80</v>
      </c>
      <c r="P165" s="3" t="s">
        <v>81</v>
      </c>
      <c r="Q165" s="26"/>
    </row>
    <row r="166" spans="1:19">
      <c r="A166" t="s">
        <v>111</v>
      </c>
      <c r="B166" s="3" t="s">
        <v>84</v>
      </c>
      <c r="C166" s="3">
        <v>386</v>
      </c>
      <c r="D166" s="3">
        <v>393</v>
      </c>
      <c r="E166" s="3">
        <v>1266</v>
      </c>
      <c r="F166" s="3">
        <v>1296</v>
      </c>
      <c r="G166" s="3"/>
      <c r="H166" s="3"/>
      <c r="I166" s="3">
        <f>D166-C166+F166-E166+H166-G166</f>
        <v>37</v>
      </c>
      <c r="J166" s="3">
        <v>2.7</v>
      </c>
      <c r="K166" s="3">
        <f>I166*J166</f>
        <v>99.9</v>
      </c>
      <c r="L166" s="3">
        <v>25714</v>
      </c>
      <c r="M166" s="3">
        <v>26192</v>
      </c>
      <c r="N166" s="3">
        <f>M166-L166</f>
        <v>478</v>
      </c>
      <c r="O166" s="3">
        <v>0.6</v>
      </c>
      <c r="P166" s="4">
        <f>N166*O166</f>
        <v>286.8</v>
      </c>
      <c r="Q166" s="4">
        <f>K166+P166</f>
        <v>386.70000000000005</v>
      </c>
    </row>
    <row r="167" spans="1:19" ht="27" customHeight="1">
      <c r="B167" s="15" t="s">
        <v>89</v>
      </c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</row>
    <row r="168" spans="1:19" ht="27" customHeight="1"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16" t="s">
        <v>86</v>
      </c>
      <c r="M168" s="16"/>
      <c r="N168" s="16"/>
      <c r="O168" s="16"/>
      <c r="P168" s="16"/>
      <c r="Q168" s="16"/>
    </row>
    <row r="169" spans="1:19" ht="27" customHeight="1">
      <c r="L169" s="17">
        <v>41655</v>
      </c>
      <c r="M169" s="18"/>
      <c r="N169" s="18"/>
      <c r="O169" s="18"/>
      <c r="P169" s="18"/>
      <c r="Q169" s="18"/>
      <c r="S169" s="6"/>
    </row>
    <row r="170" spans="1:19" ht="27" customHeight="1"/>
    <row r="171" spans="1:19" ht="27" customHeight="1"/>
    <row r="172" spans="1:19" ht="27" customHeight="1">
      <c r="C172" s="19" t="s">
        <v>67</v>
      </c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</row>
    <row r="173" spans="1:19" ht="27" customHeight="1">
      <c r="B173" s="20" t="s">
        <v>112</v>
      </c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</row>
    <row r="174" spans="1:19" ht="27" customHeight="1">
      <c r="B174" s="21" t="s">
        <v>69</v>
      </c>
      <c r="C174" s="22" t="s">
        <v>70</v>
      </c>
      <c r="D174" s="23"/>
      <c r="E174" s="23"/>
      <c r="F174" s="23"/>
      <c r="G174" s="23"/>
      <c r="H174" s="23"/>
      <c r="I174" s="23"/>
      <c r="J174" s="23"/>
      <c r="K174" s="24"/>
      <c r="L174" s="25" t="s">
        <v>71</v>
      </c>
      <c r="M174" s="25"/>
      <c r="N174" s="25"/>
      <c r="O174" s="25"/>
      <c r="P174" s="25"/>
      <c r="Q174" s="26" t="s">
        <v>72</v>
      </c>
    </row>
    <row r="175" spans="1:19" ht="27" customHeight="1">
      <c r="B175" s="21"/>
      <c r="C175" s="3" t="s">
        <v>73</v>
      </c>
      <c r="D175" s="3" t="s">
        <v>74</v>
      </c>
      <c r="E175" s="3" t="s">
        <v>75</v>
      </c>
      <c r="F175" s="3" t="s">
        <v>76</v>
      </c>
      <c r="G175" s="3" t="s">
        <v>77</v>
      </c>
      <c r="H175" s="3" t="s">
        <v>78</v>
      </c>
      <c r="I175" s="3" t="s">
        <v>79</v>
      </c>
      <c r="J175" s="3" t="s">
        <v>80</v>
      </c>
      <c r="K175" s="3" t="s">
        <v>81</v>
      </c>
      <c r="L175" s="3" t="s">
        <v>82</v>
      </c>
      <c r="M175" s="3" t="s">
        <v>83</v>
      </c>
      <c r="N175" s="3" t="s">
        <v>79</v>
      </c>
      <c r="O175" s="3" t="s">
        <v>80</v>
      </c>
      <c r="P175" s="3" t="s">
        <v>81</v>
      </c>
      <c r="Q175" s="26"/>
    </row>
    <row r="176" spans="1:19">
      <c r="A176" t="s">
        <v>30</v>
      </c>
      <c r="B176" s="3" t="s">
        <v>84</v>
      </c>
      <c r="C176" s="3">
        <v>134</v>
      </c>
      <c r="D176" s="3">
        <v>138</v>
      </c>
      <c r="E176" s="3">
        <v>337</v>
      </c>
      <c r="F176" s="3">
        <v>366</v>
      </c>
      <c r="G176" s="3">
        <v>90</v>
      </c>
      <c r="H176" s="3">
        <v>90</v>
      </c>
      <c r="I176" s="3">
        <f>D176-C176+F176-E176+H176-G176</f>
        <v>33</v>
      </c>
      <c r="J176" s="3">
        <v>2.7</v>
      </c>
      <c r="K176" s="3">
        <f>I176*J176</f>
        <v>89.100000000000009</v>
      </c>
      <c r="L176" s="3">
        <v>20294</v>
      </c>
      <c r="M176" s="3">
        <v>21226</v>
      </c>
      <c r="N176" s="3">
        <f>M176-L176</f>
        <v>932</v>
      </c>
      <c r="O176" s="3">
        <v>0.6</v>
      </c>
      <c r="P176" s="4">
        <f>N176*O176</f>
        <v>559.19999999999993</v>
      </c>
      <c r="Q176" s="4">
        <f>K176+P176</f>
        <v>648.29999999999995</v>
      </c>
    </row>
    <row r="177" spans="1:19" ht="27" customHeight="1">
      <c r="B177" s="14" t="s">
        <v>85</v>
      </c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</row>
    <row r="178" spans="1:19" ht="27" customHeight="1"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16" t="s">
        <v>86</v>
      </c>
      <c r="M178" s="16"/>
      <c r="N178" s="16"/>
      <c r="O178" s="16"/>
      <c r="P178" s="16"/>
      <c r="Q178" s="16"/>
    </row>
    <row r="179" spans="1:19" ht="27" customHeight="1">
      <c r="L179" s="17">
        <v>41655</v>
      </c>
      <c r="M179" s="18"/>
      <c r="N179" s="18"/>
      <c r="O179" s="18"/>
      <c r="P179" s="18"/>
      <c r="Q179" s="18"/>
      <c r="S179" s="6"/>
    </row>
    <row r="180" spans="1:19" ht="27" customHeight="1"/>
    <row r="181" spans="1:19" ht="27" customHeight="1"/>
    <row r="182" spans="1:19" ht="27" customHeight="1">
      <c r="C182" s="19" t="s">
        <v>67</v>
      </c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</row>
    <row r="183" spans="1:19" ht="27" customHeight="1">
      <c r="B183" s="20" t="s">
        <v>113</v>
      </c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</row>
    <row r="184" spans="1:19" ht="27" customHeight="1">
      <c r="B184" s="21" t="s">
        <v>69</v>
      </c>
      <c r="C184" s="22" t="s">
        <v>70</v>
      </c>
      <c r="D184" s="23"/>
      <c r="E184" s="23"/>
      <c r="F184" s="23"/>
      <c r="G184" s="23"/>
      <c r="H184" s="23"/>
      <c r="I184" s="23"/>
      <c r="J184" s="23"/>
      <c r="K184" s="24"/>
      <c r="L184" s="25" t="s">
        <v>71</v>
      </c>
      <c r="M184" s="25"/>
      <c r="N184" s="25"/>
      <c r="O184" s="25"/>
      <c r="P184" s="25"/>
      <c r="Q184" s="26" t="s">
        <v>72</v>
      </c>
    </row>
    <row r="185" spans="1:19" ht="27" customHeight="1">
      <c r="B185" s="21"/>
      <c r="C185" s="3" t="s">
        <v>73</v>
      </c>
      <c r="D185" s="3" t="s">
        <v>74</v>
      </c>
      <c r="E185" s="3" t="s">
        <v>75</v>
      </c>
      <c r="F185" s="3" t="s">
        <v>76</v>
      </c>
      <c r="G185" s="3" t="s">
        <v>77</v>
      </c>
      <c r="H185" s="3" t="s">
        <v>78</v>
      </c>
      <c r="I185" s="3" t="s">
        <v>79</v>
      </c>
      <c r="J185" s="3" t="s">
        <v>80</v>
      </c>
      <c r="K185" s="3" t="s">
        <v>81</v>
      </c>
      <c r="L185" s="3" t="s">
        <v>82</v>
      </c>
      <c r="M185" s="3" t="s">
        <v>83</v>
      </c>
      <c r="N185" s="3" t="s">
        <v>79</v>
      </c>
      <c r="O185" s="3" t="s">
        <v>80</v>
      </c>
      <c r="P185" s="3" t="s">
        <v>81</v>
      </c>
      <c r="Q185" s="26"/>
    </row>
    <row r="186" spans="1:19">
      <c r="A186" t="s">
        <v>31</v>
      </c>
      <c r="B186" s="3" t="s">
        <v>84</v>
      </c>
      <c r="C186" s="3">
        <v>528</v>
      </c>
      <c r="D186" s="3">
        <v>528</v>
      </c>
      <c r="E186" s="3">
        <v>921</v>
      </c>
      <c r="F186" s="3">
        <v>936</v>
      </c>
      <c r="G186" s="3">
        <v>228</v>
      </c>
      <c r="H186" s="3">
        <v>231</v>
      </c>
      <c r="I186" s="3">
        <f>D186-C186+F186-E186+H186-G186</f>
        <v>18</v>
      </c>
      <c r="J186" s="3">
        <v>2.7</v>
      </c>
      <c r="K186" s="3">
        <f>I186*J186</f>
        <v>48.6</v>
      </c>
      <c r="L186" s="3">
        <v>29192</v>
      </c>
      <c r="M186" s="3">
        <v>29832</v>
      </c>
      <c r="N186" s="3">
        <f>M186-L186</f>
        <v>640</v>
      </c>
      <c r="O186" s="3">
        <v>0.6</v>
      </c>
      <c r="P186" s="4">
        <f>N186*O186</f>
        <v>384</v>
      </c>
      <c r="Q186" s="4">
        <f>K186+P186</f>
        <v>432.6</v>
      </c>
    </row>
    <row r="187" spans="1:19" ht="27" customHeight="1">
      <c r="B187" s="14" t="s">
        <v>85</v>
      </c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</row>
    <row r="188" spans="1:19" ht="27" customHeight="1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16" t="s">
        <v>86</v>
      </c>
      <c r="M188" s="16"/>
      <c r="N188" s="16"/>
      <c r="O188" s="16"/>
      <c r="P188" s="16"/>
      <c r="Q188" s="16"/>
    </row>
    <row r="189" spans="1:19" ht="27" customHeight="1">
      <c r="L189" s="17">
        <v>41655</v>
      </c>
      <c r="M189" s="18"/>
      <c r="N189" s="18"/>
      <c r="O189" s="18"/>
      <c r="P189" s="18"/>
      <c r="Q189" s="18"/>
      <c r="S189" s="6"/>
    </row>
    <row r="190" spans="1:19" ht="27" customHeight="1"/>
    <row r="191" spans="1:19" ht="27" customHeight="1"/>
    <row r="192" spans="1:19" ht="27" customHeight="1">
      <c r="C192" s="19" t="s">
        <v>67</v>
      </c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</row>
    <row r="193" spans="1:19" ht="27" customHeight="1">
      <c r="B193" s="20" t="s">
        <v>114</v>
      </c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</row>
    <row r="194" spans="1:19" ht="27" customHeight="1">
      <c r="B194" s="21" t="s">
        <v>69</v>
      </c>
      <c r="C194" s="22" t="s">
        <v>70</v>
      </c>
      <c r="D194" s="23"/>
      <c r="E194" s="23"/>
      <c r="F194" s="23"/>
      <c r="G194" s="23"/>
      <c r="H194" s="23"/>
      <c r="I194" s="23"/>
      <c r="J194" s="23"/>
      <c r="K194" s="24"/>
      <c r="L194" s="25" t="s">
        <v>71</v>
      </c>
      <c r="M194" s="25"/>
      <c r="N194" s="25"/>
      <c r="O194" s="25"/>
      <c r="P194" s="25"/>
      <c r="Q194" s="26" t="s">
        <v>72</v>
      </c>
    </row>
    <row r="195" spans="1:19" ht="27" customHeight="1">
      <c r="B195" s="21"/>
      <c r="C195" s="3" t="s">
        <v>73</v>
      </c>
      <c r="D195" s="3" t="s">
        <v>74</v>
      </c>
      <c r="E195" s="3" t="s">
        <v>75</v>
      </c>
      <c r="F195" s="3" t="s">
        <v>76</v>
      </c>
      <c r="G195" s="3" t="s">
        <v>77</v>
      </c>
      <c r="H195" s="3" t="s">
        <v>78</v>
      </c>
      <c r="I195" s="3" t="s">
        <v>79</v>
      </c>
      <c r="J195" s="3" t="s">
        <v>80</v>
      </c>
      <c r="K195" s="3" t="s">
        <v>81</v>
      </c>
      <c r="L195" s="3" t="s">
        <v>82</v>
      </c>
      <c r="M195" s="3" t="s">
        <v>83</v>
      </c>
      <c r="N195" s="3" t="s">
        <v>79</v>
      </c>
      <c r="O195" s="3" t="s">
        <v>80</v>
      </c>
      <c r="P195" s="3" t="s">
        <v>81</v>
      </c>
      <c r="Q195" s="26"/>
    </row>
    <row r="196" spans="1:19">
      <c r="A196" t="s">
        <v>32</v>
      </c>
      <c r="B196" s="3" t="s">
        <v>84</v>
      </c>
      <c r="C196" s="3">
        <v>1180</v>
      </c>
      <c r="D196" s="3">
        <v>1202</v>
      </c>
      <c r="E196" s="3">
        <v>512</v>
      </c>
      <c r="F196" s="3">
        <v>519</v>
      </c>
      <c r="G196" s="3"/>
      <c r="H196" s="3"/>
      <c r="I196" s="3">
        <f>D196-C196+F196-E196+H196-G196</f>
        <v>29</v>
      </c>
      <c r="J196" s="3">
        <v>2.7</v>
      </c>
      <c r="K196" s="3">
        <f>I196*J196</f>
        <v>78.300000000000011</v>
      </c>
      <c r="L196" s="3">
        <v>19879</v>
      </c>
      <c r="M196" s="3">
        <v>20801</v>
      </c>
      <c r="N196" s="3">
        <f>M196-L196</f>
        <v>922</v>
      </c>
      <c r="O196" s="3">
        <v>0.6</v>
      </c>
      <c r="P196" s="4">
        <f>N196*O196</f>
        <v>553.19999999999993</v>
      </c>
      <c r="Q196" s="4">
        <f>K196+P196</f>
        <v>631.5</v>
      </c>
    </row>
    <row r="197" spans="1:19" ht="27" customHeight="1">
      <c r="B197" s="14" t="s">
        <v>85</v>
      </c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</row>
    <row r="198" spans="1:19" ht="27" customHeight="1"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16" t="s">
        <v>86</v>
      </c>
      <c r="M198" s="16"/>
      <c r="N198" s="16"/>
      <c r="O198" s="16"/>
      <c r="P198" s="16"/>
      <c r="Q198" s="16"/>
    </row>
    <row r="199" spans="1:19" ht="27" customHeight="1">
      <c r="L199" s="17">
        <v>41655</v>
      </c>
      <c r="M199" s="18"/>
      <c r="N199" s="18"/>
      <c r="O199" s="18"/>
      <c r="P199" s="18"/>
      <c r="Q199" s="18"/>
      <c r="S199" s="6"/>
    </row>
    <row r="200" spans="1:19" ht="27" customHeight="1"/>
    <row r="201" spans="1:19" ht="27" customHeight="1"/>
    <row r="202" spans="1:19" ht="27" customHeight="1">
      <c r="C202" s="19" t="s">
        <v>67</v>
      </c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</row>
    <row r="203" spans="1:19" ht="27" customHeight="1">
      <c r="B203" s="20" t="s">
        <v>115</v>
      </c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</row>
    <row r="204" spans="1:19" ht="27" customHeight="1">
      <c r="B204" s="21" t="s">
        <v>69</v>
      </c>
      <c r="C204" s="22" t="s">
        <v>70</v>
      </c>
      <c r="D204" s="23"/>
      <c r="E204" s="23"/>
      <c r="F204" s="23"/>
      <c r="G204" s="23"/>
      <c r="H204" s="23"/>
      <c r="I204" s="23"/>
      <c r="J204" s="23"/>
      <c r="K204" s="24"/>
      <c r="L204" s="25" t="s">
        <v>71</v>
      </c>
      <c r="M204" s="25"/>
      <c r="N204" s="25"/>
      <c r="O204" s="25"/>
      <c r="P204" s="25"/>
      <c r="Q204" s="26" t="s">
        <v>72</v>
      </c>
    </row>
    <row r="205" spans="1:19" ht="27" customHeight="1">
      <c r="B205" s="21"/>
      <c r="C205" s="3" t="s">
        <v>73</v>
      </c>
      <c r="D205" s="3" t="s">
        <v>74</v>
      </c>
      <c r="E205" s="3" t="s">
        <v>75</v>
      </c>
      <c r="F205" s="3" t="s">
        <v>76</v>
      </c>
      <c r="G205" s="3" t="s">
        <v>77</v>
      </c>
      <c r="H205" s="3" t="s">
        <v>78</v>
      </c>
      <c r="I205" s="3" t="s">
        <v>79</v>
      </c>
      <c r="J205" s="3" t="s">
        <v>80</v>
      </c>
      <c r="K205" s="3" t="s">
        <v>81</v>
      </c>
      <c r="L205" s="3" t="s">
        <v>82</v>
      </c>
      <c r="M205" s="3" t="s">
        <v>83</v>
      </c>
      <c r="N205" s="3" t="s">
        <v>79</v>
      </c>
      <c r="O205" s="3" t="s">
        <v>80</v>
      </c>
      <c r="P205" s="3" t="s">
        <v>81</v>
      </c>
      <c r="Q205" s="26"/>
    </row>
    <row r="206" spans="1:19">
      <c r="A206" t="s">
        <v>33</v>
      </c>
      <c r="B206" s="3" t="s">
        <v>84</v>
      </c>
      <c r="C206" s="3">
        <v>528</v>
      </c>
      <c r="D206" s="3">
        <v>574</v>
      </c>
      <c r="E206" s="3">
        <v>95</v>
      </c>
      <c r="F206" s="3">
        <v>95</v>
      </c>
      <c r="G206" s="3">
        <v>71</v>
      </c>
      <c r="H206" s="3">
        <v>81</v>
      </c>
      <c r="I206" s="3">
        <f>D206-C206+F206-E206+H206-G206</f>
        <v>56</v>
      </c>
      <c r="J206" s="3">
        <v>2.7</v>
      </c>
      <c r="K206" s="3">
        <f>I206*J206</f>
        <v>151.20000000000002</v>
      </c>
      <c r="L206" s="3">
        <v>6485</v>
      </c>
      <c r="M206" s="3">
        <v>6920</v>
      </c>
      <c r="N206" s="3">
        <f>M206-L206</f>
        <v>435</v>
      </c>
      <c r="O206" s="3">
        <v>0.6</v>
      </c>
      <c r="P206" s="4">
        <f>N206*O206</f>
        <v>261</v>
      </c>
      <c r="Q206" s="4">
        <f>K206+P206</f>
        <v>412.20000000000005</v>
      </c>
    </row>
    <row r="207" spans="1:19" ht="27" customHeight="1">
      <c r="B207" s="14" t="s">
        <v>85</v>
      </c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</row>
    <row r="208" spans="1:19" ht="27" customHeight="1"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16" t="s">
        <v>86</v>
      </c>
      <c r="M208" s="16"/>
      <c r="N208" s="16"/>
      <c r="O208" s="16"/>
      <c r="P208" s="16"/>
      <c r="Q208" s="16"/>
    </row>
    <row r="209" spans="1:19" ht="27" customHeight="1">
      <c r="L209" s="17">
        <v>41655</v>
      </c>
      <c r="M209" s="18"/>
      <c r="N209" s="18"/>
      <c r="O209" s="18"/>
      <c r="P209" s="18"/>
      <c r="Q209" s="18"/>
      <c r="S209" s="6"/>
    </row>
    <row r="210" spans="1:19" ht="27" customHeight="1"/>
    <row r="211" spans="1:19" ht="27" customHeight="1"/>
    <row r="212" spans="1:19" ht="27" customHeight="1">
      <c r="C212" s="19" t="s">
        <v>67</v>
      </c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</row>
    <row r="213" spans="1:19" ht="27" customHeight="1">
      <c r="B213" s="20" t="s">
        <v>116</v>
      </c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</row>
    <row r="214" spans="1:19" ht="27" customHeight="1">
      <c r="B214" s="21" t="s">
        <v>69</v>
      </c>
      <c r="C214" s="22" t="s">
        <v>70</v>
      </c>
      <c r="D214" s="23"/>
      <c r="E214" s="23"/>
      <c r="F214" s="23"/>
      <c r="G214" s="23"/>
      <c r="H214" s="23"/>
      <c r="I214" s="23"/>
      <c r="J214" s="23"/>
      <c r="K214" s="24"/>
      <c r="L214" s="25" t="s">
        <v>71</v>
      </c>
      <c r="M214" s="25"/>
      <c r="N214" s="25"/>
      <c r="O214" s="25"/>
      <c r="P214" s="25"/>
      <c r="Q214" s="26" t="s">
        <v>72</v>
      </c>
    </row>
    <row r="215" spans="1:19" ht="27" customHeight="1">
      <c r="B215" s="21"/>
      <c r="C215" s="3" t="s">
        <v>73</v>
      </c>
      <c r="D215" s="3" t="s">
        <v>74</v>
      </c>
      <c r="E215" s="3" t="s">
        <v>75</v>
      </c>
      <c r="F215" s="3" t="s">
        <v>76</v>
      </c>
      <c r="G215" s="3" t="s">
        <v>77</v>
      </c>
      <c r="H215" s="3" t="s">
        <v>78</v>
      </c>
      <c r="I215" s="3" t="s">
        <v>79</v>
      </c>
      <c r="J215" s="3" t="s">
        <v>80</v>
      </c>
      <c r="K215" s="3" t="s">
        <v>81</v>
      </c>
      <c r="L215" s="3" t="s">
        <v>82</v>
      </c>
      <c r="M215" s="3" t="s">
        <v>83</v>
      </c>
      <c r="N215" s="3" t="s">
        <v>79</v>
      </c>
      <c r="O215" s="3" t="s">
        <v>80</v>
      </c>
      <c r="P215" s="3" t="s">
        <v>81</v>
      </c>
      <c r="Q215" s="26"/>
    </row>
    <row r="216" spans="1:19">
      <c r="A216" t="s">
        <v>117</v>
      </c>
      <c r="B216" s="3" t="s">
        <v>84</v>
      </c>
      <c r="C216" s="3">
        <v>1080</v>
      </c>
      <c r="D216" s="3">
        <v>1080</v>
      </c>
      <c r="E216" s="3"/>
      <c r="F216" s="3"/>
      <c r="G216" s="3"/>
      <c r="H216" s="3"/>
      <c r="I216" s="3">
        <f>D216-C216+F216-E216+H216-G216</f>
        <v>0</v>
      </c>
      <c r="J216" s="3">
        <v>2.7</v>
      </c>
      <c r="K216" s="3">
        <f>I216*J216</f>
        <v>0</v>
      </c>
      <c r="L216" s="3">
        <v>12188</v>
      </c>
      <c r="M216" s="3">
        <v>12412</v>
      </c>
      <c r="N216" s="3">
        <f>M216-L216</f>
        <v>224</v>
      </c>
      <c r="O216" s="3">
        <v>0.6</v>
      </c>
      <c r="P216" s="4">
        <f>N216*O216</f>
        <v>134.4</v>
      </c>
      <c r="Q216" s="4">
        <f>K216+P216</f>
        <v>134.4</v>
      </c>
    </row>
    <row r="217" spans="1:19" ht="27" customHeight="1">
      <c r="B217" s="15" t="s">
        <v>89</v>
      </c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</row>
    <row r="218" spans="1:19" ht="27" customHeight="1"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16" t="s">
        <v>86</v>
      </c>
      <c r="M218" s="16"/>
      <c r="N218" s="16"/>
      <c r="O218" s="16"/>
      <c r="P218" s="16"/>
      <c r="Q218" s="16"/>
    </row>
    <row r="219" spans="1:19" ht="27" customHeight="1">
      <c r="L219" s="17">
        <v>41655</v>
      </c>
      <c r="M219" s="18"/>
      <c r="N219" s="18"/>
      <c r="O219" s="18"/>
      <c r="P219" s="18"/>
      <c r="Q219" s="18"/>
      <c r="S219" s="6"/>
    </row>
    <row r="220" spans="1:19" ht="27" customHeight="1"/>
    <row r="221" spans="1:19" ht="27" customHeight="1"/>
    <row r="222" spans="1:19" ht="27" customHeight="1">
      <c r="C222" s="19" t="s">
        <v>67</v>
      </c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</row>
    <row r="223" spans="1:19" ht="27" customHeight="1">
      <c r="B223" s="20" t="s">
        <v>118</v>
      </c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</row>
    <row r="224" spans="1:19" ht="27" customHeight="1">
      <c r="B224" s="21" t="s">
        <v>69</v>
      </c>
      <c r="C224" s="22" t="s">
        <v>70</v>
      </c>
      <c r="D224" s="23"/>
      <c r="E224" s="23"/>
      <c r="F224" s="23"/>
      <c r="G224" s="23"/>
      <c r="H224" s="23"/>
      <c r="I224" s="23"/>
      <c r="J224" s="23"/>
      <c r="K224" s="24"/>
      <c r="L224" s="25" t="s">
        <v>71</v>
      </c>
      <c r="M224" s="25"/>
      <c r="N224" s="25"/>
      <c r="O224" s="25"/>
      <c r="P224" s="25"/>
      <c r="Q224" s="26" t="s">
        <v>72</v>
      </c>
    </row>
    <row r="225" spans="1:19" ht="27" customHeight="1">
      <c r="B225" s="21"/>
      <c r="C225" s="3" t="s">
        <v>73</v>
      </c>
      <c r="D225" s="3" t="s">
        <v>74</v>
      </c>
      <c r="E225" s="3" t="s">
        <v>75</v>
      </c>
      <c r="F225" s="3" t="s">
        <v>76</v>
      </c>
      <c r="G225" s="3" t="s">
        <v>77</v>
      </c>
      <c r="H225" s="3" t="s">
        <v>78</v>
      </c>
      <c r="I225" s="3" t="s">
        <v>79</v>
      </c>
      <c r="J225" s="3" t="s">
        <v>80</v>
      </c>
      <c r="K225" s="3" t="s">
        <v>81</v>
      </c>
      <c r="L225" s="3" t="s">
        <v>82</v>
      </c>
      <c r="M225" s="3" t="s">
        <v>83</v>
      </c>
      <c r="N225" s="3" t="s">
        <v>79</v>
      </c>
      <c r="O225" s="3" t="s">
        <v>80</v>
      </c>
      <c r="P225" s="3" t="s">
        <v>81</v>
      </c>
      <c r="Q225" s="26"/>
    </row>
    <row r="226" spans="1:19">
      <c r="A226" t="s">
        <v>34</v>
      </c>
      <c r="B226" s="3" t="s">
        <v>84</v>
      </c>
      <c r="C226" s="3">
        <v>420</v>
      </c>
      <c r="D226" s="3">
        <v>425</v>
      </c>
      <c r="E226" s="3"/>
      <c r="F226" s="3"/>
      <c r="G226" s="3"/>
      <c r="H226" s="3"/>
      <c r="I226" s="3">
        <f>D226-C226+F226-E226+H226-G226</f>
        <v>5</v>
      </c>
      <c r="J226" s="3">
        <v>2.7</v>
      </c>
      <c r="K226" s="3">
        <f>I226*J226</f>
        <v>13.5</v>
      </c>
      <c r="L226" s="3">
        <v>7628</v>
      </c>
      <c r="M226" s="3">
        <v>7987</v>
      </c>
      <c r="N226" s="3">
        <f>M226-L226</f>
        <v>359</v>
      </c>
      <c r="O226" s="3">
        <v>0.6</v>
      </c>
      <c r="P226" s="4">
        <f>N226*O226</f>
        <v>215.4</v>
      </c>
      <c r="Q226" s="4">
        <f>K226+P226</f>
        <v>228.9</v>
      </c>
    </row>
    <row r="227" spans="1:19" ht="27" customHeight="1">
      <c r="B227" s="14" t="s">
        <v>85</v>
      </c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</row>
    <row r="228" spans="1:19" ht="27" customHeight="1"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16" t="s">
        <v>86</v>
      </c>
      <c r="M228" s="16"/>
      <c r="N228" s="16"/>
      <c r="O228" s="16"/>
      <c r="P228" s="16"/>
      <c r="Q228" s="16"/>
    </row>
    <row r="229" spans="1:19" ht="27" customHeight="1">
      <c r="L229" s="17">
        <v>41655</v>
      </c>
      <c r="M229" s="18"/>
      <c r="N229" s="18"/>
      <c r="O229" s="18"/>
      <c r="P229" s="18"/>
      <c r="Q229" s="18"/>
      <c r="S229" s="6"/>
    </row>
    <row r="230" spans="1:19" ht="27" customHeight="1"/>
    <row r="231" spans="1:19" ht="27" customHeight="1"/>
    <row r="232" spans="1:19" ht="27" customHeight="1">
      <c r="C232" s="19" t="s">
        <v>67</v>
      </c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</row>
    <row r="233" spans="1:19" ht="27" customHeight="1">
      <c r="B233" s="20" t="s">
        <v>119</v>
      </c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</row>
    <row r="234" spans="1:19" ht="27" customHeight="1">
      <c r="B234" s="21" t="s">
        <v>69</v>
      </c>
      <c r="C234" s="22" t="s">
        <v>70</v>
      </c>
      <c r="D234" s="23"/>
      <c r="E234" s="23"/>
      <c r="F234" s="23"/>
      <c r="G234" s="23"/>
      <c r="H234" s="23"/>
      <c r="I234" s="23"/>
      <c r="J234" s="23"/>
      <c r="K234" s="24"/>
      <c r="L234" s="25" t="s">
        <v>71</v>
      </c>
      <c r="M234" s="25"/>
      <c r="N234" s="25"/>
      <c r="O234" s="25"/>
      <c r="P234" s="25"/>
      <c r="Q234" s="26" t="s">
        <v>72</v>
      </c>
    </row>
    <row r="235" spans="1:19" ht="27" customHeight="1">
      <c r="B235" s="21"/>
      <c r="C235" s="3" t="s">
        <v>73</v>
      </c>
      <c r="D235" s="3" t="s">
        <v>74</v>
      </c>
      <c r="E235" s="3" t="s">
        <v>75</v>
      </c>
      <c r="F235" s="3" t="s">
        <v>76</v>
      </c>
      <c r="G235" s="3" t="s">
        <v>77</v>
      </c>
      <c r="H235" s="3" t="s">
        <v>78</v>
      </c>
      <c r="I235" s="3" t="s">
        <v>79</v>
      </c>
      <c r="J235" s="3" t="s">
        <v>80</v>
      </c>
      <c r="K235" s="3" t="s">
        <v>81</v>
      </c>
      <c r="L235" s="3" t="s">
        <v>82</v>
      </c>
      <c r="M235" s="3" t="s">
        <v>83</v>
      </c>
      <c r="N235" s="3" t="s">
        <v>79</v>
      </c>
      <c r="O235" s="3" t="s">
        <v>80</v>
      </c>
      <c r="P235" s="3" t="s">
        <v>81</v>
      </c>
      <c r="Q235" s="26"/>
    </row>
    <row r="236" spans="1:19">
      <c r="A236" t="s">
        <v>120</v>
      </c>
      <c r="B236" s="3" t="s">
        <v>84</v>
      </c>
      <c r="C236" s="3">
        <v>587</v>
      </c>
      <c r="D236" s="3">
        <v>597</v>
      </c>
      <c r="E236" s="3">
        <v>158</v>
      </c>
      <c r="F236" s="3">
        <v>158</v>
      </c>
      <c r="G236" s="3">
        <v>226</v>
      </c>
      <c r="H236" s="3">
        <v>230</v>
      </c>
      <c r="I236" s="3">
        <f>D236-C236+F236-E236+H236-G236</f>
        <v>14</v>
      </c>
      <c r="J236" s="3">
        <v>2.7</v>
      </c>
      <c r="K236" s="3">
        <f>I236*J236</f>
        <v>37.800000000000004</v>
      </c>
      <c r="L236" s="3">
        <v>11278</v>
      </c>
      <c r="M236" s="3">
        <v>11617</v>
      </c>
      <c r="N236" s="3">
        <f>M236-L236</f>
        <v>339</v>
      </c>
      <c r="O236" s="3">
        <v>0.6</v>
      </c>
      <c r="P236" s="4">
        <f>N236*O236</f>
        <v>203.4</v>
      </c>
      <c r="Q236" s="4">
        <f>K236+P236</f>
        <v>241.20000000000002</v>
      </c>
    </row>
    <row r="237" spans="1:19" ht="27" customHeight="1">
      <c r="B237" s="15" t="s">
        <v>89</v>
      </c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</row>
    <row r="238" spans="1:19" ht="27" customHeight="1"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16" t="s">
        <v>86</v>
      </c>
      <c r="M238" s="16"/>
      <c r="N238" s="16"/>
      <c r="O238" s="16"/>
      <c r="P238" s="16"/>
      <c r="Q238" s="16"/>
    </row>
    <row r="239" spans="1:19" ht="27" customHeight="1">
      <c r="L239" s="17">
        <v>41655</v>
      </c>
      <c r="M239" s="18"/>
      <c r="N239" s="18"/>
      <c r="O239" s="18"/>
      <c r="P239" s="18"/>
      <c r="Q239" s="18"/>
      <c r="S239" s="6"/>
    </row>
    <row r="240" spans="1:19" ht="27" customHeight="1"/>
    <row r="241" spans="1:19" ht="27" customHeight="1"/>
    <row r="242" spans="1:19" ht="27" customHeight="1">
      <c r="C242" s="19" t="s">
        <v>67</v>
      </c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</row>
    <row r="243" spans="1:19" ht="27" customHeight="1">
      <c r="B243" s="20" t="s">
        <v>121</v>
      </c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</row>
    <row r="244" spans="1:19" ht="27" customHeight="1">
      <c r="B244" s="21" t="s">
        <v>69</v>
      </c>
      <c r="C244" s="22" t="s">
        <v>70</v>
      </c>
      <c r="D244" s="23"/>
      <c r="E244" s="23"/>
      <c r="F244" s="23"/>
      <c r="G244" s="23"/>
      <c r="H244" s="23"/>
      <c r="I244" s="23"/>
      <c r="J244" s="23"/>
      <c r="K244" s="24"/>
      <c r="L244" s="25" t="s">
        <v>71</v>
      </c>
      <c r="M244" s="25"/>
      <c r="N244" s="25"/>
      <c r="O244" s="25"/>
      <c r="P244" s="25"/>
      <c r="Q244" s="26" t="s">
        <v>72</v>
      </c>
    </row>
    <row r="245" spans="1:19" ht="27" customHeight="1">
      <c r="B245" s="21"/>
      <c r="C245" s="3" t="s">
        <v>73</v>
      </c>
      <c r="D245" s="3" t="s">
        <v>74</v>
      </c>
      <c r="E245" s="3" t="s">
        <v>75</v>
      </c>
      <c r="F245" s="3" t="s">
        <v>76</v>
      </c>
      <c r="G245" s="3" t="s">
        <v>77</v>
      </c>
      <c r="H245" s="3" t="s">
        <v>78</v>
      </c>
      <c r="I245" s="3" t="s">
        <v>79</v>
      </c>
      <c r="J245" s="3" t="s">
        <v>80</v>
      </c>
      <c r="K245" s="3" t="s">
        <v>81</v>
      </c>
      <c r="L245" s="3" t="s">
        <v>82</v>
      </c>
      <c r="M245" s="3" t="s">
        <v>83</v>
      </c>
      <c r="N245" s="3" t="s">
        <v>79</v>
      </c>
      <c r="O245" s="3" t="s">
        <v>80</v>
      </c>
      <c r="P245" s="3" t="s">
        <v>81</v>
      </c>
      <c r="Q245" s="26"/>
    </row>
    <row r="246" spans="1:19">
      <c r="A246" t="s">
        <v>35</v>
      </c>
      <c r="B246" s="3" t="s">
        <v>84</v>
      </c>
      <c r="C246" s="3">
        <v>400</v>
      </c>
      <c r="D246" s="3">
        <v>410</v>
      </c>
      <c r="E246" s="3">
        <v>924</v>
      </c>
      <c r="F246" s="3">
        <v>955</v>
      </c>
      <c r="G246" s="3"/>
      <c r="H246" s="3"/>
      <c r="I246" s="3">
        <f>D246-C246+F246-E246+H246-G246</f>
        <v>41</v>
      </c>
      <c r="J246" s="3">
        <v>2.7</v>
      </c>
      <c r="K246" s="3">
        <f>I246*J246</f>
        <v>110.7</v>
      </c>
      <c r="L246" s="3">
        <v>20364</v>
      </c>
      <c r="M246" s="3">
        <v>20788</v>
      </c>
      <c r="N246" s="3">
        <f>M246-L246</f>
        <v>424</v>
      </c>
      <c r="O246" s="3">
        <v>0.6</v>
      </c>
      <c r="P246" s="4">
        <f>N246*O246</f>
        <v>254.39999999999998</v>
      </c>
      <c r="Q246" s="4">
        <f>K246+P246</f>
        <v>365.09999999999997</v>
      </c>
    </row>
    <row r="247" spans="1:19" ht="27" customHeight="1">
      <c r="B247" s="14" t="s">
        <v>85</v>
      </c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</row>
    <row r="248" spans="1:19" ht="27" customHeight="1"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16" t="s">
        <v>86</v>
      </c>
      <c r="M248" s="16"/>
      <c r="N248" s="16"/>
      <c r="O248" s="16"/>
      <c r="P248" s="16"/>
      <c r="Q248" s="16"/>
    </row>
    <row r="249" spans="1:19" ht="27" customHeight="1">
      <c r="L249" s="17">
        <v>41655</v>
      </c>
      <c r="M249" s="18"/>
      <c r="N249" s="18"/>
      <c r="O249" s="18"/>
      <c r="P249" s="18"/>
      <c r="Q249" s="18"/>
      <c r="S249" s="6"/>
    </row>
    <row r="250" spans="1:19" ht="27" customHeight="1"/>
    <row r="251" spans="1:19" ht="27" customHeight="1"/>
    <row r="252" spans="1:19" ht="27" customHeight="1">
      <c r="C252" s="19" t="s">
        <v>67</v>
      </c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</row>
    <row r="253" spans="1:19" ht="27" customHeight="1">
      <c r="B253" s="20" t="s">
        <v>122</v>
      </c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</row>
    <row r="254" spans="1:19" ht="27" customHeight="1">
      <c r="B254" s="21" t="s">
        <v>69</v>
      </c>
      <c r="C254" s="22" t="s">
        <v>70</v>
      </c>
      <c r="D254" s="23"/>
      <c r="E254" s="23"/>
      <c r="F254" s="23"/>
      <c r="G254" s="23"/>
      <c r="H254" s="23"/>
      <c r="I254" s="23"/>
      <c r="J254" s="23"/>
      <c r="K254" s="24"/>
      <c r="L254" s="25" t="s">
        <v>71</v>
      </c>
      <c r="M254" s="25"/>
      <c r="N254" s="25"/>
      <c r="O254" s="25"/>
      <c r="P254" s="25"/>
      <c r="Q254" s="26" t="s">
        <v>72</v>
      </c>
    </row>
    <row r="255" spans="1:19" ht="27" customHeight="1">
      <c r="B255" s="21"/>
      <c r="C255" s="3" t="s">
        <v>73</v>
      </c>
      <c r="D255" s="3" t="s">
        <v>74</v>
      </c>
      <c r="E255" s="3" t="s">
        <v>75</v>
      </c>
      <c r="F255" s="3" t="s">
        <v>76</v>
      </c>
      <c r="G255" s="3" t="s">
        <v>77</v>
      </c>
      <c r="H255" s="3" t="s">
        <v>78</v>
      </c>
      <c r="I255" s="3" t="s">
        <v>79</v>
      </c>
      <c r="J255" s="3" t="s">
        <v>80</v>
      </c>
      <c r="K255" s="3" t="s">
        <v>81</v>
      </c>
      <c r="L255" s="3" t="s">
        <v>82</v>
      </c>
      <c r="M255" s="3" t="s">
        <v>83</v>
      </c>
      <c r="N255" s="3" t="s">
        <v>79</v>
      </c>
      <c r="O255" s="3" t="s">
        <v>80</v>
      </c>
      <c r="P255" s="3" t="s">
        <v>81</v>
      </c>
      <c r="Q255" s="26"/>
    </row>
    <row r="256" spans="1:19">
      <c r="A256" t="s">
        <v>123</v>
      </c>
      <c r="B256" s="3" t="s">
        <v>84</v>
      </c>
      <c r="C256" s="3"/>
      <c r="D256" s="3"/>
      <c r="E256" s="3">
        <v>113</v>
      </c>
      <c r="F256" s="3">
        <v>143</v>
      </c>
      <c r="G256" s="3"/>
      <c r="H256" s="3"/>
      <c r="I256" s="3">
        <f>D256-C256+F256-E256+H256-G256</f>
        <v>30</v>
      </c>
      <c r="J256" s="3">
        <v>2.7</v>
      </c>
      <c r="K256" s="3">
        <f>I256*J256</f>
        <v>81</v>
      </c>
      <c r="L256" s="3">
        <v>15139</v>
      </c>
      <c r="M256" s="3">
        <v>15663</v>
      </c>
      <c r="N256" s="3">
        <f>M256-L256</f>
        <v>524</v>
      </c>
      <c r="O256" s="3">
        <v>0.6</v>
      </c>
      <c r="P256" s="4">
        <f>N256*O256</f>
        <v>314.39999999999998</v>
      </c>
      <c r="Q256" s="4">
        <f>K256+P256</f>
        <v>395.4</v>
      </c>
    </row>
    <row r="257" spans="1:17" ht="27" customHeight="1">
      <c r="B257" s="15" t="s">
        <v>89</v>
      </c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</row>
    <row r="258" spans="1:17" ht="27" customHeight="1"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16" t="s">
        <v>86</v>
      </c>
      <c r="M258" s="16"/>
      <c r="N258" s="16"/>
      <c r="O258" s="16"/>
      <c r="P258" s="16"/>
      <c r="Q258" s="16"/>
    </row>
    <row r="259" spans="1:17" ht="27" customHeight="1">
      <c r="L259" s="17">
        <v>41533</v>
      </c>
      <c r="M259" s="18"/>
      <c r="N259" s="18"/>
      <c r="O259" s="18"/>
      <c r="P259" s="18"/>
      <c r="Q259" s="18"/>
    </row>
    <row r="260" spans="1:17" ht="27" customHeight="1"/>
    <row r="261" spans="1:17" ht="27" customHeight="1"/>
    <row r="262" spans="1:17" ht="27" customHeight="1">
      <c r="C262" s="19" t="s">
        <v>67</v>
      </c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</row>
    <row r="263" spans="1:17" ht="27" customHeight="1">
      <c r="B263" s="20" t="s">
        <v>124</v>
      </c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</row>
    <row r="264" spans="1:17" ht="27" customHeight="1">
      <c r="B264" s="21" t="s">
        <v>69</v>
      </c>
      <c r="C264" s="22" t="s">
        <v>70</v>
      </c>
      <c r="D264" s="23"/>
      <c r="E264" s="23"/>
      <c r="F264" s="23"/>
      <c r="G264" s="23"/>
      <c r="H264" s="23"/>
      <c r="I264" s="23"/>
      <c r="J264" s="23"/>
      <c r="K264" s="24"/>
      <c r="L264" s="25" t="s">
        <v>71</v>
      </c>
      <c r="M264" s="25"/>
      <c r="N264" s="25"/>
      <c r="O264" s="25"/>
      <c r="P264" s="25"/>
      <c r="Q264" s="26" t="s">
        <v>72</v>
      </c>
    </row>
    <row r="265" spans="1:17" ht="27" customHeight="1">
      <c r="B265" s="21"/>
      <c r="C265" s="3" t="s">
        <v>73</v>
      </c>
      <c r="D265" s="3" t="s">
        <v>74</v>
      </c>
      <c r="E265" s="3" t="s">
        <v>75</v>
      </c>
      <c r="F265" s="3" t="s">
        <v>76</v>
      </c>
      <c r="G265" s="3" t="s">
        <v>77</v>
      </c>
      <c r="H265" s="3" t="s">
        <v>78</v>
      </c>
      <c r="I265" s="3" t="s">
        <v>79</v>
      </c>
      <c r="J265" s="3" t="s">
        <v>80</v>
      </c>
      <c r="K265" s="3" t="s">
        <v>81</v>
      </c>
      <c r="L265" s="3" t="s">
        <v>82</v>
      </c>
      <c r="M265" s="3" t="s">
        <v>83</v>
      </c>
      <c r="N265" s="3" t="s">
        <v>79</v>
      </c>
      <c r="O265" s="3" t="s">
        <v>80</v>
      </c>
      <c r="P265" s="3" t="s">
        <v>81</v>
      </c>
      <c r="Q265" s="26"/>
    </row>
    <row r="266" spans="1:17">
      <c r="A266" t="s">
        <v>36</v>
      </c>
      <c r="B266" s="3" t="s">
        <v>84</v>
      </c>
      <c r="C266" s="3"/>
      <c r="D266" s="3"/>
      <c r="E266" s="3">
        <v>186</v>
      </c>
      <c r="F266" s="3">
        <v>232</v>
      </c>
      <c r="G266" s="3"/>
      <c r="H266" s="3"/>
      <c r="I266" s="3">
        <f>D266-C266+F266-E266+H266-G266</f>
        <v>46</v>
      </c>
      <c r="J266" s="3">
        <v>2.7</v>
      </c>
      <c r="K266" s="3">
        <f>I266*J266</f>
        <v>124.2</v>
      </c>
      <c r="L266" s="3">
        <v>13103</v>
      </c>
      <c r="M266" s="3">
        <v>13608</v>
      </c>
      <c r="N266" s="3">
        <f>M266-L266</f>
        <v>505</v>
      </c>
      <c r="O266" s="3">
        <v>0.6</v>
      </c>
      <c r="P266" s="4">
        <f>N266*O266</f>
        <v>303</v>
      </c>
      <c r="Q266" s="4">
        <f>K266+P266</f>
        <v>427.2</v>
      </c>
    </row>
    <row r="267" spans="1:17" ht="27" customHeight="1">
      <c r="B267" s="14" t="s">
        <v>85</v>
      </c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</row>
    <row r="268" spans="1:17" ht="27" customHeight="1"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16" t="s">
        <v>86</v>
      </c>
      <c r="M268" s="16"/>
      <c r="N268" s="16"/>
      <c r="O268" s="16"/>
      <c r="P268" s="16"/>
      <c r="Q268" s="16"/>
    </row>
    <row r="269" spans="1:17" ht="27" customHeight="1">
      <c r="L269" s="17">
        <v>41533</v>
      </c>
      <c r="M269" s="18"/>
      <c r="N269" s="18"/>
      <c r="O269" s="18"/>
      <c r="P269" s="18"/>
      <c r="Q269" s="18"/>
    </row>
    <row r="270" spans="1:17" ht="27" customHeight="1"/>
    <row r="271" spans="1:17" ht="27" customHeight="1"/>
    <row r="272" spans="1:17" ht="27" customHeight="1">
      <c r="C272" s="19" t="s">
        <v>67</v>
      </c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</row>
    <row r="273" spans="1:17" ht="27" customHeight="1">
      <c r="B273" s="20" t="s">
        <v>125</v>
      </c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</row>
    <row r="274" spans="1:17" ht="27" customHeight="1">
      <c r="B274" s="21" t="s">
        <v>69</v>
      </c>
      <c r="C274" s="22" t="s">
        <v>70</v>
      </c>
      <c r="D274" s="23"/>
      <c r="E274" s="23"/>
      <c r="F274" s="23"/>
      <c r="G274" s="23"/>
      <c r="H274" s="23"/>
      <c r="I274" s="23"/>
      <c r="J274" s="23"/>
      <c r="K274" s="24"/>
      <c r="L274" s="25" t="s">
        <v>71</v>
      </c>
      <c r="M274" s="25"/>
      <c r="N274" s="25"/>
      <c r="O274" s="25"/>
      <c r="P274" s="25"/>
      <c r="Q274" s="26" t="s">
        <v>72</v>
      </c>
    </row>
    <row r="275" spans="1:17" ht="27" customHeight="1">
      <c r="B275" s="21"/>
      <c r="C275" s="10" t="s">
        <v>73</v>
      </c>
      <c r="D275" s="10" t="s">
        <v>74</v>
      </c>
      <c r="E275" s="10" t="s">
        <v>75</v>
      </c>
      <c r="F275" s="10" t="s">
        <v>76</v>
      </c>
      <c r="G275" s="10" t="s">
        <v>77</v>
      </c>
      <c r="H275" s="10" t="s">
        <v>78</v>
      </c>
      <c r="I275" s="10" t="s">
        <v>79</v>
      </c>
      <c r="J275" s="10" t="s">
        <v>80</v>
      </c>
      <c r="K275" s="10" t="s">
        <v>81</v>
      </c>
      <c r="L275" s="10" t="s">
        <v>82</v>
      </c>
      <c r="M275" s="10" t="s">
        <v>83</v>
      </c>
      <c r="N275" s="10" t="s">
        <v>79</v>
      </c>
      <c r="O275" s="10" t="s">
        <v>80</v>
      </c>
      <c r="P275" s="10" t="s">
        <v>81</v>
      </c>
      <c r="Q275" s="26"/>
    </row>
    <row r="276" spans="1:17">
      <c r="A276" t="s">
        <v>37</v>
      </c>
      <c r="B276" s="3" t="s">
        <v>84</v>
      </c>
      <c r="C276" s="3"/>
      <c r="D276" s="3"/>
      <c r="E276" s="3">
        <v>56</v>
      </c>
      <c r="F276" s="3">
        <v>56</v>
      </c>
      <c r="G276" s="3"/>
      <c r="H276" s="3"/>
      <c r="I276" s="3">
        <f>D276-C276+F276-E276+H276-G276</f>
        <v>0</v>
      </c>
      <c r="J276" s="3">
        <v>2.7</v>
      </c>
      <c r="K276" s="3">
        <f>I276*J276</f>
        <v>0</v>
      </c>
      <c r="L276" s="3">
        <v>2699</v>
      </c>
      <c r="M276" s="3">
        <v>2900</v>
      </c>
      <c r="N276" s="3">
        <f>M276-L276</f>
        <v>201</v>
      </c>
      <c r="O276" s="3">
        <v>0.6</v>
      </c>
      <c r="P276" s="4">
        <f>N276*O276</f>
        <v>120.6</v>
      </c>
      <c r="Q276" s="4">
        <f>K276+P276</f>
        <v>120.6</v>
      </c>
    </row>
    <row r="277" spans="1:17" ht="27" customHeight="1">
      <c r="B277" s="14" t="s">
        <v>85</v>
      </c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</row>
    <row r="278" spans="1:17" ht="27" customHeight="1"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16" t="s">
        <v>86</v>
      </c>
      <c r="M278" s="16"/>
      <c r="N278" s="16"/>
      <c r="O278" s="16"/>
      <c r="P278" s="16"/>
      <c r="Q278" s="16"/>
    </row>
    <row r="279" spans="1:17" ht="27" customHeight="1">
      <c r="L279" s="17">
        <v>41533</v>
      </c>
      <c r="M279" s="18"/>
      <c r="N279" s="18"/>
      <c r="O279" s="18"/>
      <c r="P279" s="18"/>
      <c r="Q279" s="18"/>
    </row>
    <row r="280" spans="1:17" ht="27" customHeight="1"/>
    <row r="281" spans="1:17" ht="27" customHeight="1"/>
    <row r="282" spans="1:17" ht="27" customHeight="1">
      <c r="C282" s="19" t="s">
        <v>67</v>
      </c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</row>
    <row r="283" spans="1:17" ht="27" customHeight="1">
      <c r="B283" s="20" t="s">
        <v>126</v>
      </c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</row>
    <row r="284" spans="1:17" ht="27" customHeight="1">
      <c r="B284" s="21" t="s">
        <v>69</v>
      </c>
      <c r="C284" s="22" t="s">
        <v>70</v>
      </c>
      <c r="D284" s="23"/>
      <c r="E284" s="23"/>
      <c r="F284" s="23"/>
      <c r="G284" s="23"/>
      <c r="H284" s="23"/>
      <c r="I284" s="23"/>
      <c r="J284" s="23"/>
      <c r="K284" s="24"/>
      <c r="L284" s="25" t="s">
        <v>71</v>
      </c>
      <c r="M284" s="25"/>
      <c r="N284" s="25"/>
      <c r="O284" s="25"/>
      <c r="P284" s="25"/>
      <c r="Q284" s="26" t="s">
        <v>72</v>
      </c>
    </row>
    <row r="285" spans="1:17" ht="27" customHeight="1">
      <c r="B285" s="21"/>
      <c r="C285" s="10" t="s">
        <v>73</v>
      </c>
      <c r="D285" s="10" t="s">
        <v>74</v>
      </c>
      <c r="E285" s="10" t="s">
        <v>75</v>
      </c>
      <c r="F285" s="10" t="s">
        <v>76</v>
      </c>
      <c r="G285" s="10" t="s">
        <v>77</v>
      </c>
      <c r="H285" s="10" t="s">
        <v>78</v>
      </c>
      <c r="I285" s="10" t="s">
        <v>79</v>
      </c>
      <c r="J285" s="10" t="s">
        <v>80</v>
      </c>
      <c r="K285" s="10" t="s">
        <v>81</v>
      </c>
      <c r="L285" s="10" t="s">
        <v>82</v>
      </c>
      <c r="M285" s="10" t="s">
        <v>83</v>
      </c>
      <c r="N285" s="10" t="s">
        <v>79</v>
      </c>
      <c r="O285" s="10" t="s">
        <v>80</v>
      </c>
      <c r="P285" s="10" t="s">
        <v>81</v>
      </c>
      <c r="Q285" s="26"/>
    </row>
    <row r="286" spans="1:17">
      <c r="A286" t="s">
        <v>38</v>
      </c>
      <c r="B286" s="3" t="s">
        <v>84</v>
      </c>
      <c r="C286" s="3"/>
      <c r="D286" s="3"/>
      <c r="E286" s="3">
        <v>121</v>
      </c>
      <c r="F286" s="3">
        <v>155</v>
      </c>
      <c r="G286" s="3"/>
      <c r="H286" s="3"/>
      <c r="I286" s="3">
        <f>D286-C286+F286-E286+H286-G286</f>
        <v>34</v>
      </c>
      <c r="J286" s="3">
        <v>2.7</v>
      </c>
      <c r="K286" s="3">
        <f>I286*J286</f>
        <v>91.800000000000011</v>
      </c>
      <c r="L286" s="3">
        <v>11603</v>
      </c>
      <c r="M286" s="3">
        <v>11952</v>
      </c>
      <c r="N286" s="3">
        <f>M286-L286</f>
        <v>349</v>
      </c>
      <c r="O286" s="3">
        <v>0.6</v>
      </c>
      <c r="P286" s="4">
        <f>N286*O286</f>
        <v>209.4</v>
      </c>
      <c r="Q286" s="4">
        <f>K286+P286</f>
        <v>301.20000000000005</v>
      </c>
    </row>
    <row r="287" spans="1:17" ht="27" customHeight="1">
      <c r="B287" s="14" t="s">
        <v>85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</row>
    <row r="288" spans="1:17" ht="27" customHeight="1"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16" t="s">
        <v>86</v>
      </c>
      <c r="M288" s="16"/>
      <c r="N288" s="16"/>
      <c r="O288" s="16"/>
      <c r="P288" s="16"/>
      <c r="Q288" s="16"/>
    </row>
    <row r="289" spans="1:17" ht="27" customHeight="1">
      <c r="L289" s="17">
        <v>41533</v>
      </c>
      <c r="M289" s="18"/>
      <c r="N289" s="18"/>
      <c r="O289" s="18"/>
      <c r="P289" s="18"/>
      <c r="Q289" s="18"/>
    </row>
    <row r="290" spans="1:17" ht="27" customHeight="1"/>
    <row r="291" spans="1:17" ht="27" customHeight="1"/>
    <row r="292" spans="1:17" ht="27" customHeight="1">
      <c r="C292" s="19" t="s">
        <v>67</v>
      </c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</row>
    <row r="293" spans="1:17" ht="27" customHeight="1">
      <c r="B293" s="20" t="s">
        <v>127</v>
      </c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</row>
    <row r="294" spans="1:17" ht="27" customHeight="1">
      <c r="B294" s="21" t="s">
        <v>69</v>
      </c>
      <c r="C294" s="22" t="s">
        <v>70</v>
      </c>
      <c r="D294" s="23"/>
      <c r="E294" s="23"/>
      <c r="F294" s="23"/>
      <c r="G294" s="23"/>
      <c r="H294" s="23"/>
      <c r="I294" s="23"/>
      <c r="J294" s="23"/>
      <c r="K294" s="24"/>
      <c r="L294" s="25" t="s">
        <v>71</v>
      </c>
      <c r="M294" s="25"/>
      <c r="N294" s="25"/>
      <c r="O294" s="25"/>
      <c r="P294" s="25"/>
      <c r="Q294" s="26" t="s">
        <v>72</v>
      </c>
    </row>
    <row r="295" spans="1:17" ht="27" customHeight="1">
      <c r="B295" s="21"/>
      <c r="C295" s="10" t="s">
        <v>73</v>
      </c>
      <c r="D295" s="10" t="s">
        <v>74</v>
      </c>
      <c r="E295" s="10" t="s">
        <v>75</v>
      </c>
      <c r="F295" s="10" t="s">
        <v>76</v>
      </c>
      <c r="G295" s="10" t="s">
        <v>77</v>
      </c>
      <c r="H295" s="10" t="s">
        <v>78</v>
      </c>
      <c r="I295" s="10" t="s">
        <v>79</v>
      </c>
      <c r="J295" s="10" t="s">
        <v>80</v>
      </c>
      <c r="K295" s="10" t="s">
        <v>81</v>
      </c>
      <c r="L295" s="10" t="s">
        <v>82</v>
      </c>
      <c r="M295" s="10" t="s">
        <v>83</v>
      </c>
      <c r="N295" s="10" t="s">
        <v>79</v>
      </c>
      <c r="O295" s="10" t="s">
        <v>80</v>
      </c>
      <c r="P295" s="10" t="s">
        <v>81</v>
      </c>
      <c r="Q295" s="26"/>
    </row>
    <row r="296" spans="1:17">
      <c r="A296" t="s">
        <v>128</v>
      </c>
      <c r="B296" s="3" t="s">
        <v>84</v>
      </c>
      <c r="C296" s="3"/>
      <c r="D296" s="3"/>
      <c r="E296" s="3">
        <v>91</v>
      </c>
      <c r="F296" s="3">
        <v>116</v>
      </c>
      <c r="G296" s="3"/>
      <c r="H296" s="3"/>
      <c r="I296" s="3">
        <f>D296-C296+F296-E296+H296-G296</f>
        <v>25</v>
      </c>
      <c r="J296" s="3">
        <v>2.7</v>
      </c>
      <c r="K296" s="3">
        <f>I296*J296</f>
        <v>67.5</v>
      </c>
      <c r="L296" s="3">
        <v>11492</v>
      </c>
      <c r="M296" s="3">
        <v>11957</v>
      </c>
      <c r="N296" s="3">
        <f>M296-L296</f>
        <v>465</v>
      </c>
      <c r="O296" s="3">
        <v>0.6</v>
      </c>
      <c r="P296" s="4">
        <f>N296*O296</f>
        <v>279</v>
      </c>
      <c r="Q296" s="4">
        <f>K296+P296</f>
        <v>346.5</v>
      </c>
    </row>
    <row r="297" spans="1:17" ht="27" customHeight="1">
      <c r="B297" s="15" t="s">
        <v>129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</row>
    <row r="298" spans="1:17" ht="27" customHeight="1"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16" t="s">
        <v>86</v>
      </c>
      <c r="M298" s="16"/>
      <c r="N298" s="16"/>
      <c r="O298" s="16"/>
      <c r="P298" s="16"/>
      <c r="Q298" s="16"/>
    </row>
    <row r="299" spans="1:17" ht="27" customHeight="1">
      <c r="L299" s="17">
        <v>41533</v>
      </c>
      <c r="M299" s="18"/>
      <c r="N299" s="18"/>
      <c r="O299" s="18"/>
      <c r="P299" s="18"/>
      <c r="Q299" s="18"/>
    </row>
    <row r="300" spans="1:17" ht="27" customHeight="1"/>
    <row r="301" spans="1:17" ht="27" customHeight="1"/>
    <row r="302" spans="1:17" ht="27" customHeight="1">
      <c r="C302" s="19" t="s">
        <v>67</v>
      </c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</row>
    <row r="303" spans="1:17" ht="27" customHeight="1">
      <c r="B303" s="20" t="s">
        <v>130</v>
      </c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</row>
    <row r="304" spans="1:17" ht="27" customHeight="1">
      <c r="B304" s="21" t="s">
        <v>69</v>
      </c>
      <c r="C304" s="22" t="s">
        <v>70</v>
      </c>
      <c r="D304" s="23"/>
      <c r="E304" s="23"/>
      <c r="F304" s="23"/>
      <c r="G304" s="23"/>
      <c r="H304" s="23"/>
      <c r="I304" s="23"/>
      <c r="J304" s="23"/>
      <c r="K304" s="24"/>
      <c r="L304" s="25" t="s">
        <v>71</v>
      </c>
      <c r="M304" s="25"/>
      <c r="N304" s="25"/>
      <c r="O304" s="25"/>
      <c r="P304" s="25"/>
      <c r="Q304" s="26" t="s">
        <v>72</v>
      </c>
    </row>
    <row r="305" spans="1:19" ht="27" customHeight="1">
      <c r="B305" s="21"/>
      <c r="C305" s="10" t="s">
        <v>73</v>
      </c>
      <c r="D305" s="10" t="s">
        <v>74</v>
      </c>
      <c r="E305" s="10" t="s">
        <v>75</v>
      </c>
      <c r="F305" s="10" t="s">
        <v>76</v>
      </c>
      <c r="G305" s="10" t="s">
        <v>77</v>
      </c>
      <c r="H305" s="10" t="s">
        <v>78</v>
      </c>
      <c r="I305" s="10" t="s">
        <v>79</v>
      </c>
      <c r="J305" s="10" t="s">
        <v>80</v>
      </c>
      <c r="K305" s="10" t="s">
        <v>81</v>
      </c>
      <c r="L305" s="10" t="s">
        <v>82</v>
      </c>
      <c r="M305" s="10" t="s">
        <v>83</v>
      </c>
      <c r="N305" s="10" t="s">
        <v>79</v>
      </c>
      <c r="O305" s="10" t="s">
        <v>80</v>
      </c>
      <c r="P305" s="10" t="s">
        <v>81</v>
      </c>
      <c r="Q305" s="26"/>
    </row>
    <row r="306" spans="1:19">
      <c r="A306" t="s">
        <v>39</v>
      </c>
      <c r="B306" s="3" t="s">
        <v>84</v>
      </c>
      <c r="C306" s="3">
        <v>20</v>
      </c>
      <c r="D306" s="3">
        <v>32</v>
      </c>
      <c r="E306" s="3"/>
      <c r="F306" s="3"/>
      <c r="G306" s="3"/>
      <c r="H306" s="3"/>
      <c r="I306" s="3">
        <f>D306-C306+F306-E306+H306-G306</f>
        <v>12</v>
      </c>
      <c r="J306" s="3">
        <v>2.7</v>
      </c>
      <c r="K306" s="3">
        <f>I306*J306</f>
        <v>32.400000000000006</v>
      </c>
      <c r="L306" s="3">
        <v>10972</v>
      </c>
      <c r="M306" s="3">
        <v>11361</v>
      </c>
      <c r="N306" s="3">
        <f>M306-L306</f>
        <v>389</v>
      </c>
      <c r="O306" s="3">
        <v>0.6</v>
      </c>
      <c r="P306" s="4">
        <f>N306*O306</f>
        <v>233.39999999999998</v>
      </c>
      <c r="Q306" s="4">
        <f>K306+P306</f>
        <v>265.79999999999995</v>
      </c>
    </row>
    <row r="307" spans="1:19" ht="27" customHeight="1">
      <c r="B307" s="14" t="s">
        <v>85</v>
      </c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</row>
    <row r="308" spans="1:19" ht="27" customHeight="1"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16" t="s">
        <v>86</v>
      </c>
      <c r="M308" s="16"/>
      <c r="N308" s="16"/>
      <c r="O308" s="16"/>
      <c r="P308" s="16"/>
      <c r="Q308" s="16"/>
    </row>
    <row r="309" spans="1:19" ht="27" customHeight="1">
      <c r="L309" s="17">
        <v>41655</v>
      </c>
      <c r="M309" s="18"/>
      <c r="N309" s="18"/>
      <c r="O309" s="18"/>
      <c r="P309" s="18"/>
      <c r="Q309" s="18"/>
      <c r="S309" s="6"/>
    </row>
    <row r="310" spans="1:19" ht="27" customHeight="1"/>
    <row r="311" spans="1:19" ht="27" customHeight="1"/>
    <row r="312" spans="1:19" ht="27" customHeight="1">
      <c r="C312" s="19" t="s">
        <v>67</v>
      </c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</row>
    <row r="313" spans="1:19" ht="27" customHeight="1">
      <c r="B313" s="20" t="s">
        <v>131</v>
      </c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</row>
    <row r="314" spans="1:19" ht="27" customHeight="1">
      <c r="B314" s="21" t="s">
        <v>69</v>
      </c>
      <c r="C314" s="22" t="s">
        <v>70</v>
      </c>
      <c r="D314" s="23"/>
      <c r="E314" s="23"/>
      <c r="F314" s="23"/>
      <c r="G314" s="23"/>
      <c r="H314" s="23"/>
      <c r="I314" s="23"/>
      <c r="J314" s="23"/>
      <c r="K314" s="24"/>
      <c r="L314" s="25" t="s">
        <v>71</v>
      </c>
      <c r="M314" s="25"/>
      <c r="N314" s="25"/>
      <c r="O314" s="25"/>
      <c r="P314" s="25"/>
      <c r="Q314" s="26" t="s">
        <v>72</v>
      </c>
    </row>
    <row r="315" spans="1:19" ht="27" customHeight="1">
      <c r="B315" s="21"/>
      <c r="C315" s="10" t="s">
        <v>73</v>
      </c>
      <c r="D315" s="10" t="s">
        <v>74</v>
      </c>
      <c r="E315" s="10" t="s">
        <v>75</v>
      </c>
      <c r="F315" s="10" t="s">
        <v>76</v>
      </c>
      <c r="G315" s="10" t="s">
        <v>77</v>
      </c>
      <c r="H315" s="10" t="s">
        <v>78</v>
      </c>
      <c r="I315" s="10" t="s">
        <v>79</v>
      </c>
      <c r="J315" s="10" t="s">
        <v>80</v>
      </c>
      <c r="K315" s="10" t="s">
        <v>81</v>
      </c>
      <c r="L315" s="10" t="s">
        <v>82</v>
      </c>
      <c r="M315" s="10" t="s">
        <v>83</v>
      </c>
      <c r="N315" s="10" t="s">
        <v>79</v>
      </c>
      <c r="O315" s="10" t="s">
        <v>80</v>
      </c>
      <c r="P315" s="10" t="s">
        <v>81</v>
      </c>
      <c r="Q315" s="26"/>
    </row>
    <row r="316" spans="1:19">
      <c r="A316" t="s">
        <v>40</v>
      </c>
      <c r="B316" s="3" t="s">
        <v>84</v>
      </c>
      <c r="C316" s="3">
        <v>28</v>
      </c>
      <c r="D316" s="3">
        <v>54</v>
      </c>
      <c r="E316" s="3"/>
      <c r="F316" s="3"/>
      <c r="G316" s="3"/>
      <c r="H316" s="3"/>
      <c r="I316" s="3">
        <f>D316-C316+F316-E316+H316-G316</f>
        <v>26</v>
      </c>
      <c r="J316" s="3">
        <v>2.7</v>
      </c>
      <c r="K316" s="3">
        <f>I316*J316</f>
        <v>70.2</v>
      </c>
      <c r="L316" s="3">
        <v>6525</v>
      </c>
      <c r="M316" s="3">
        <v>6658</v>
      </c>
      <c r="N316" s="3">
        <f>M316-L316</f>
        <v>133</v>
      </c>
      <c r="O316" s="3">
        <v>0.6</v>
      </c>
      <c r="P316" s="4">
        <f>N316*O316</f>
        <v>79.8</v>
      </c>
      <c r="Q316" s="4">
        <f>K316+P316</f>
        <v>150</v>
      </c>
    </row>
    <row r="317" spans="1:19" ht="27" customHeight="1">
      <c r="B317" s="14" t="s">
        <v>85</v>
      </c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</row>
    <row r="318" spans="1:19" ht="27" customHeight="1"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16" t="s">
        <v>86</v>
      </c>
      <c r="M318" s="16"/>
      <c r="N318" s="16"/>
      <c r="O318" s="16"/>
      <c r="P318" s="16"/>
      <c r="Q318" s="16"/>
    </row>
    <row r="319" spans="1:19" ht="27" customHeight="1">
      <c r="L319" s="17">
        <v>41655</v>
      </c>
      <c r="M319" s="18"/>
      <c r="N319" s="18"/>
      <c r="O319" s="18"/>
      <c r="P319" s="18"/>
      <c r="Q319" s="18"/>
      <c r="S319" s="6"/>
    </row>
    <row r="320" spans="1:19" ht="27" customHeight="1"/>
    <row r="321" spans="1:19" ht="27" customHeight="1"/>
    <row r="322" spans="1:19" ht="27" customHeight="1">
      <c r="C322" s="19" t="s">
        <v>67</v>
      </c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</row>
    <row r="323" spans="1:19" ht="27" customHeight="1">
      <c r="B323" s="20" t="s">
        <v>132</v>
      </c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</row>
    <row r="324" spans="1:19" ht="27" customHeight="1">
      <c r="B324" s="21" t="s">
        <v>69</v>
      </c>
      <c r="C324" s="22" t="s">
        <v>70</v>
      </c>
      <c r="D324" s="23"/>
      <c r="E324" s="23"/>
      <c r="F324" s="23"/>
      <c r="G324" s="23"/>
      <c r="H324" s="23"/>
      <c r="I324" s="23"/>
      <c r="J324" s="23"/>
      <c r="K324" s="24"/>
      <c r="L324" s="25" t="s">
        <v>71</v>
      </c>
      <c r="M324" s="25"/>
      <c r="N324" s="25"/>
      <c r="O324" s="25"/>
      <c r="P324" s="25"/>
      <c r="Q324" s="26" t="s">
        <v>72</v>
      </c>
    </row>
    <row r="325" spans="1:19" ht="27" customHeight="1">
      <c r="B325" s="21"/>
      <c r="C325" s="10" t="s">
        <v>73</v>
      </c>
      <c r="D325" s="10" t="s">
        <v>74</v>
      </c>
      <c r="E325" s="10" t="s">
        <v>75</v>
      </c>
      <c r="F325" s="10" t="s">
        <v>76</v>
      </c>
      <c r="G325" s="10" t="s">
        <v>77</v>
      </c>
      <c r="H325" s="10" t="s">
        <v>78</v>
      </c>
      <c r="I325" s="10" t="s">
        <v>79</v>
      </c>
      <c r="J325" s="10" t="s">
        <v>80</v>
      </c>
      <c r="K325" s="10" t="s">
        <v>81</v>
      </c>
      <c r="L325" s="10" t="s">
        <v>82</v>
      </c>
      <c r="M325" s="10" t="s">
        <v>83</v>
      </c>
      <c r="N325" s="10" t="s">
        <v>79</v>
      </c>
      <c r="O325" s="10" t="s">
        <v>80</v>
      </c>
      <c r="P325" s="10" t="s">
        <v>81</v>
      </c>
      <c r="Q325" s="26"/>
    </row>
    <row r="326" spans="1:19">
      <c r="A326" t="s">
        <v>41</v>
      </c>
      <c r="B326" s="3" t="s">
        <v>84</v>
      </c>
      <c r="C326" s="3">
        <v>139</v>
      </c>
      <c r="D326" s="3">
        <v>142</v>
      </c>
      <c r="E326" s="3"/>
      <c r="F326" s="3"/>
      <c r="G326" s="3"/>
      <c r="H326" s="3"/>
      <c r="I326" s="3">
        <f>D326-C326+F326-E326+H326-G326</f>
        <v>3</v>
      </c>
      <c r="J326" s="3">
        <v>2.7</v>
      </c>
      <c r="K326" s="3">
        <f>I326*J326</f>
        <v>8.1000000000000014</v>
      </c>
      <c r="L326" s="3">
        <v>13127</v>
      </c>
      <c r="M326" s="3">
        <v>13554</v>
      </c>
      <c r="N326" s="3">
        <f>M326-L326</f>
        <v>427</v>
      </c>
      <c r="O326" s="3">
        <v>0.6</v>
      </c>
      <c r="P326" s="4">
        <f>N326*O326</f>
        <v>256.2</v>
      </c>
      <c r="Q326" s="4">
        <f>K326+P326</f>
        <v>264.3</v>
      </c>
    </row>
    <row r="327" spans="1:19" ht="27" customHeight="1">
      <c r="B327" s="14" t="s">
        <v>85</v>
      </c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</row>
    <row r="328" spans="1:19" ht="27" customHeight="1"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16" t="s">
        <v>86</v>
      </c>
      <c r="M328" s="16"/>
      <c r="N328" s="16"/>
      <c r="O328" s="16"/>
      <c r="P328" s="16"/>
      <c r="Q328" s="16"/>
    </row>
    <row r="329" spans="1:19" ht="27" customHeight="1">
      <c r="L329" s="17">
        <v>41655</v>
      </c>
      <c r="M329" s="18"/>
      <c r="N329" s="18"/>
      <c r="O329" s="18"/>
      <c r="P329" s="18"/>
      <c r="Q329" s="18"/>
      <c r="S329" s="6"/>
    </row>
    <row r="330" spans="1:19" ht="27" customHeight="1"/>
    <row r="331" spans="1:19" ht="27" customHeight="1"/>
    <row r="332" spans="1:19" ht="27" customHeight="1">
      <c r="C332" s="19" t="s">
        <v>67</v>
      </c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</row>
    <row r="333" spans="1:19" ht="27" customHeight="1">
      <c r="B333" s="20" t="s">
        <v>133</v>
      </c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</row>
    <row r="334" spans="1:19" ht="27" customHeight="1">
      <c r="B334" s="21" t="s">
        <v>69</v>
      </c>
      <c r="C334" s="22" t="s">
        <v>70</v>
      </c>
      <c r="D334" s="23"/>
      <c r="E334" s="23"/>
      <c r="F334" s="23"/>
      <c r="G334" s="23"/>
      <c r="H334" s="23"/>
      <c r="I334" s="23"/>
      <c r="J334" s="23"/>
      <c r="K334" s="24"/>
      <c r="L334" s="25" t="s">
        <v>71</v>
      </c>
      <c r="M334" s="25"/>
      <c r="N334" s="25"/>
      <c r="O334" s="25"/>
      <c r="P334" s="25"/>
      <c r="Q334" s="26" t="s">
        <v>72</v>
      </c>
    </row>
    <row r="335" spans="1:19" ht="27" customHeight="1">
      <c r="B335" s="21"/>
      <c r="C335" s="10" t="s">
        <v>73</v>
      </c>
      <c r="D335" s="10" t="s">
        <v>74</v>
      </c>
      <c r="E335" s="10" t="s">
        <v>75</v>
      </c>
      <c r="F335" s="10" t="s">
        <v>76</v>
      </c>
      <c r="G335" s="10" t="s">
        <v>77</v>
      </c>
      <c r="H335" s="10" t="s">
        <v>78</v>
      </c>
      <c r="I335" s="10" t="s">
        <v>79</v>
      </c>
      <c r="J335" s="10" t="s">
        <v>80</v>
      </c>
      <c r="K335" s="10" t="s">
        <v>81</v>
      </c>
      <c r="L335" s="10" t="s">
        <v>82</v>
      </c>
      <c r="M335" s="10" t="s">
        <v>83</v>
      </c>
      <c r="N335" s="10" t="s">
        <v>79</v>
      </c>
      <c r="O335" s="10" t="s">
        <v>80</v>
      </c>
      <c r="P335" s="10" t="s">
        <v>81</v>
      </c>
      <c r="Q335" s="26"/>
    </row>
    <row r="336" spans="1:19" ht="27" customHeight="1">
      <c r="A336" t="s">
        <v>42</v>
      </c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4"/>
    </row>
    <row r="337" spans="1:19" ht="27" customHeight="1">
      <c r="B337" s="14" t="s">
        <v>85</v>
      </c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</row>
    <row r="338" spans="1:19" ht="27" customHeight="1"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16" t="s">
        <v>86</v>
      </c>
      <c r="M338" s="16"/>
      <c r="N338" s="16"/>
      <c r="O338" s="16"/>
      <c r="P338" s="16"/>
      <c r="Q338" s="16"/>
    </row>
    <row r="339" spans="1:19" ht="27" customHeight="1">
      <c r="L339" s="17">
        <v>41655</v>
      </c>
      <c r="M339" s="18"/>
      <c r="N339" s="18"/>
      <c r="O339" s="18"/>
      <c r="P339" s="18"/>
      <c r="Q339" s="18"/>
      <c r="S339" s="6"/>
    </row>
    <row r="340" spans="1:19" ht="27" customHeight="1"/>
    <row r="341" spans="1:19" ht="27" customHeight="1"/>
    <row r="342" spans="1:19" ht="27" customHeight="1">
      <c r="C342" s="19" t="s">
        <v>67</v>
      </c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</row>
    <row r="343" spans="1:19" ht="27" customHeight="1">
      <c r="B343" s="20" t="s">
        <v>134</v>
      </c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</row>
    <row r="344" spans="1:19" ht="27" customHeight="1">
      <c r="B344" s="21" t="s">
        <v>69</v>
      </c>
      <c r="C344" s="22" t="s">
        <v>70</v>
      </c>
      <c r="D344" s="23"/>
      <c r="E344" s="23"/>
      <c r="F344" s="23"/>
      <c r="G344" s="23"/>
      <c r="H344" s="23"/>
      <c r="I344" s="23"/>
      <c r="J344" s="23"/>
      <c r="K344" s="24"/>
      <c r="L344" s="25" t="s">
        <v>71</v>
      </c>
      <c r="M344" s="25"/>
      <c r="N344" s="25"/>
      <c r="O344" s="25"/>
      <c r="P344" s="25"/>
      <c r="Q344" s="26" t="s">
        <v>72</v>
      </c>
    </row>
    <row r="345" spans="1:19" ht="27" customHeight="1">
      <c r="B345" s="21"/>
      <c r="C345" s="10" t="s">
        <v>73</v>
      </c>
      <c r="D345" s="10" t="s">
        <v>74</v>
      </c>
      <c r="E345" s="10" t="s">
        <v>75</v>
      </c>
      <c r="F345" s="10" t="s">
        <v>76</v>
      </c>
      <c r="G345" s="10" t="s">
        <v>77</v>
      </c>
      <c r="H345" s="10" t="s">
        <v>78</v>
      </c>
      <c r="I345" s="10" t="s">
        <v>79</v>
      </c>
      <c r="J345" s="10" t="s">
        <v>80</v>
      </c>
      <c r="K345" s="10" t="s">
        <v>81</v>
      </c>
      <c r="L345" s="10" t="s">
        <v>82</v>
      </c>
      <c r="M345" s="10" t="s">
        <v>83</v>
      </c>
      <c r="N345" s="10" t="s">
        <v>79</v>
      </c>
      <c r="O345" s="10" t="s">
        <v>80</v>
      </c>
      <c r="P345" s="10" t="s">
        <v>81</v>
      </c>
      <c r="Q345" s="26"/>
    </row>
    <row r="346" spans="1:19">
      <c r="A346" t="s">
        <v>43</v>
      </c>
      <c r="B346" s="3" t="s">
        <v>84</v>
      </c>
      <c r="C346" s="3">
        <v>108</v>
      </c>
      <c r="D346" s="3">
        <v>114</v>
      </c>
      <c r="E346" s="3">
        <v>2163</v>
      </c>
      <c r="F346" s="3">
        <v>2165</v>
      </c>
      <c r="G346" s="3"/>
      <c r="H346" s="3"/>
      <c r="I346" s="3">
        <f>D346-C346+F346-E346+H346-G346</f>
        <v>8</v>
      </c>
      <c r="J346" s="3">
        <v>2.7</v>
      </c>
      <c r="K346" s="3">
        <f>I346*J346</f>
        <v>21.6</v>
      </c>
      <c r="L346" s="3">
        <v>14617</v>
      </c>
      <c r="M346" s="3">
        <v>15100</v>
      </c>
      <c r="N346" s="3">
        <f>M346-L346</f>
        <v>483</v>
      </c>
      <c r="O346" s="3">
        <v>0.6</v>
      </c>
      <c r="P346" s="4">
        <f>N346*O346</f>
        <v>289.8</v>
      </c>
      <c r="Q346" s="4">
        <f>K346+P346</f>
        <v>311.40000000000003</v>
      </c>
    </row>
    <row r="347" spans="1:19" ht="27" customHeight="1">
      <c r="B347" s="14" t="s">
        <v>85</v>
      </c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</row>
    <row r="348" spans="1:19" ht="27" customHeight="1"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16" t="s">
        <v>86</v>
      </c>
      <c r="M348" s="16"/>
      <c r="N348" s="16"/>
      <c r="O348" s="16"/>
      <c r="P348" s="16"/>
      <c r="Q348" s="16"/>
    </row>
    <row r="349" spans="1:19" ht="27" customHeight="1">
      <c r="L349" s="17">
        <v>41655</v>
      </c>
      <c r="M349" s="18"/>
      <c r="N349" s="18"/>
      <c r="O349" s="18"/>
      <c r="P349" s="18"/>
      <c r="Q349" s="18"/>
      <c r="S349" s="6"/>
    </row>
    <row r="350" spans="1:19" ht="27" customHeight="1"/>
    <row r="351" spans="1:19" ht="27" customHeight="1"/>
    <row r="352" spans="1:19" ht="27" customHeight="1">
      <c r="C352" s="19" t="s">
        <v>67</v>
      </c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</row>
    <row r="353" spans="1:19" ht="27" customHeight="1">
      <c r="B353" s="20" t="s">
        <v>135</v>
      </c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</row>
    <row r="354" spans="1:19" ht="27" customHeight="1">
      <c r="B354" s="21" t="s">
        <v>69</v>
      </c>
      <c r="C354" s="22" t="s">
        <v>70</v>
      </c>
      <c r="D354" s="23"/>
      <c r="E354" s="23"/>
      <c r="F354" s="23"/>
      <c r="G354" s="23"/>
      <c r="H354" s="23"/>
      <c r="I354" s="23"/>
      <c r="J354" s="23"/>
      <c r="K354" s="24"/>
      <c r="L354" s="25" t="s">
        <v>71</v>
      </c>
      <c r="M354" s="25"/>
      <c r="N354" s="25"/>
      <c r="O354" s="25"/>
      <c r="P354" s="25"/>
      <c r="Q354" s="26" t="s">
        <v>72</v>
      </c>
    </row>
    <row r="355" spans="1:19" ht="27" customHeight="1">
      <c r="B355" s="21"/>
      <c r="C355" s="10" t="s">
        <v>73</v>
      </c>
      <c r="D355" s="10" t="s">
        <v>74</v>
      </c>
      <c r="E355" s="10" t="s">
        <v>75</v>
      </c>
      <c r="F355" s="10" t="s">
        <v>76</v>
      </c>
      <c r="G355" s="10" t="s">
        <v>77</v>
      </c>
      <c r="H355" s="10" t="s">
        <v>78</v>
      </c>
      <c r="I355" s="10" t="s">
        <v>79</v>
      </c>
      <c r="J355" s="10" t="s">
        <v>80</v>
      </c>
      <c r="K355" s="10" t="s">
        <v>81</v>
      </c>
      <c r="L355" s="10" t="s">
        <v>82</v>
      </c>
      <c r="M355" s="10" t="s">
        <v>83</v>
      </c>
      <c r="N355" s="10" t="s">
        <v>79</v>
      </c>
      <c r="O355" s="10" t="s">
        <v>80</v>
      </c>
      <c r="P355" s="10" t="s">
        <v>81</v>
      </c>
      <c r="Q355" s="26"/>
    </row>
    <row r="356" spans="1:19">
      <c r="A356" t="s">
        <v>44</v>
      </c>
      <c r="B356" s="3" t="s">
        <v>84</v>
      </c>
      <c r="C356" s="3">
        <v>872</v>
      </c>
      <c r="D356" s="3">
        <v>874</v>
      </c>
      <c r="E356" s="3">
        <v>499</v>
      </c>
      <c r="F356" s="3">
        <v>501</v>
      </c>
      <c r="G356" s="3"/>
      <c r="H356" s="3"/>
      <c r="I356" s="3">
        <f>D356-C356+F356-E356+H356-G356</f>
        <v>4</v>
      </c>
      <c r="J356" s="3">
        <v>2.7</v>
      </c>
      <c r="K356" s="3">
        <f>I356*J356</f>
        <v>10.8</v>
      </c>
      <c r="L356" s="3">
        <v>15012</v>
      </c>
      <c r="M356" s="3">
        <v>15582</v>
      </c>
      <c r="N356" s="3">
        <f>M356-L356</f>
        <v>570</v>
      </c>
      <c r="O356" s="3">
        <v>0.6</v>
      </c>
      <c r="P356" s="4">
        <f>N356*O356</f>
        <v>342</v>
      </c>
      <c r="Q356" s="4">
        <f>K356+P356</f>
        <v>352.8</v>
      </c>
    </row>
    <row r="357" spans="1:19" ht="27" customHeight="1">
      <c r="B357" s="14" t="s">
        <v>85</v>
      </c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</row>
    <row r="358" spans="1:19" ht="27" customHeight="1"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16" t="s">
        <v>86</v>
      </c>
      <c r="M358" s="16"/>
      <c r="N358" s="16"/>
      <c r="O358" s="16"/>
      <c r="P358" s="16"/>
      <c r="Q358" s="16"/>
    </row>
    <row r="359" spans="1:19" ht="27" customHeight="1">
      <c r="L359" s="17">
        <v>41655</v>
      </c>
      <c r="M359" s="18"/>
      <c r="N359" s="18"/>
      <c r="O359" s="18"/>
      <c r="P359" s="18"/>
      <c r="Q359" s="18"/>
      <c r="S359" s="6"/>
    </row>
    <row r="360" spans="1:19" ht="27" customHeight="1"/>
    <row r="361" spans="1:19" ht="27" customHeight="1"/>
    <row r="362" spans="1:19" ht="27" customHeight="1">
      <c r="C362" s="19" t="s">
        <v>67</v>
      </c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</row>
    <row r="363" spans="1:19" ht="27" customHeight="1">
      <c r="B363" s="20" t="s">
        <v>136</v>
      </c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</row>
    <row r="364" spans="1:19" ht="27" customHeight="1">
      <c r="B364" s="21" t="s">
        <v>69</v>
      </c>
      <c r="C364" s="22" t="s">
        <v>70</v>
      </c>
      <c r="D364" s="23"/>
      <c r="E364" s="23"/>
      <c r="F364" s="23"/>
      <c r="G364" s="23"/>
      <c r="H364" s="23"/>
      <c r="I364" s="23"/>
      <c r="J364" s="23"/>
      <c r="K364" s="24"/>
      <c r="L364" s="25" t="s">
        <v>71</v>
      </c>
      <c r="M364" s="25"/>
      <c r="N364" s="25"/>
      <c r="O364" s="25"/>
      <c r="P364" s="25"/>
      <c r="Q364" s="26" t="s">
        <v>72</v>
      </c>
    </row>
    <row r="365" spans="1:19" ht="27" customHeight="1">
      <c r="B365" s="21"/>
      <c r="C365" s="10" t="s">
        <v>73</v>
      </c>
      <c r="D365" s="10" t="s">
        <v>74</v>
      </c>
      <c r="E365" s="10" t="s">
        <v>75</v>
      </c>
      <c r="F365" s="10" t="s">
        <v>76</v>
      </c>
      <c r="G365" s="10" t="s">
        <v>77</v>
      </c>
      <c r="H365" s="10" t="s">
        <v>78</v>
      </c>
      <c r="I365" s="10" t="s">
        <v>79</v>
      </c>
      <c r="J365" s="10" t="s">
        <v>80</v>
      </c>
      <c r="K365" s="10" t="s">
        <v>81</v>
      </c>
      <c r="L365" s="10" t="s">
        <v>82</v>
      </c>
      <c r="M365" s="10" t="s">
        <v>83</v>
      </c>
      <c r="N365" s="10" t="s">
        <v>79</v>
      </c>
      <c r="O365" s="10" t="s">
        <v>80</v>
      </c>
      <c r="P365" s="10" t="s">
        <v>81</v>
      </c>
      <c r="Q365" s="26"/>
    </row>
    <row r="366" spans="1:19">
      <c r="A366" t="s">
        <v>45</v>
      </c>
      <c r="B366" s="3" t="s">
        <v>84</v>
      </c>
      <c r="C366" s="3">
        <v>114</v>
      </c>
      <c r="D366" s="3">
        <v>121</v>
      </c>
      <c r="E366" s="3">
        <v>840</v>
      </c>
      <c r="F366" s="3">
        <v>865</v>
      </c>
      <c r="G366" s="3"/>
      <c r="H366" s="3"/>
      <c r="I366" s="3">
        <f>D366-C366+F366-E366+H366-G366</f>
        <v>32</v>
      </c>
      <c r="J366" s="3">
        <v>2.7</v>
      </c>
      <c r="K366" s="3">
        <f>I366*J366</f>
        <v>86.4</v>
      </c>
      <c r="L366" s="3">
        <v>13949</v>
      </c>
      <c r="M366" s="3">
        <v>14373</v>
      </c>
      <c r="N366" s="3">
        <f>M366-L366</f>
        <v>424</v>
      </c>
      <c r="O366" s="3">
        <v>0.6</v>
      </c>
      <c r="P366" s="4">
        <f>N366*O366</f>
        <v>254.39999999999998</v>
      </c>
      <c r="Q366" s="4">
        <f>K366+P366</f>
        <v>340.79999999999995</v>
      </c>
    </row>
    <row r="367" spans="1:19" ht="27" customHeight="1">
      <c r="B367" s="14" t="s">
        <v>85</v>
      </c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</row>
    <row r="368" spans="1:19" ht="27" customHeight="1"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16" t="s">
        <v>86</v>
      </c>
      <c r="M368" s="16"/>
      <c r="N368" s="16"/>
      <c r="O368" s="16"/>
      <c r="P368" s="16"/>
      <c r="Q368" s="16"/>
    </row>
    <row r="369" spans="1:19" ht="27" customHeight="1">
      <c r="L369" s="17">
        <v>41655</v>
      </c>
      <c r="M369" s="18"/>
      <c r="N369" s="18"/>
      <c r="O369" s="18"/>
      <c r="P369" s="18"/>
      <c r="Q369" s="18"/>
      <c r="S369" s="6"/>
    </row>
    <row r="370" spans="1:19" ht="27" customHeight="1"/>
    <row r="371" spans="1:19" ht="27" customHeight="1"/>
    <row r="372" spans="1:19" ht="27" customHeight="1">
      <c r="C372" s="19" t="s">
        <v>67</v>
      </c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</row>
    <row r="373" spans="1:19" ht="27" customHeight="1">
      <c r="B373" s="20" t="s">
        <v>137</v>
      </c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</row>
    <row r="374" spans="1:19" ht="27" customHeight="1">
      <c r="B374" s="21" t="s">
        <v>69</v>
      </c>
      <c r="C374" s="22" t="s">
        <v>70</v>
      </c>
      <c r="D374" s="23"/>
      <c r="E374" s="23"/>
      <c r="F374" s="23"/>
      <c r="G374" s="23"/>
      <c r="H374" s="23"/>
      <c r="I374" s="23"/>
      <c r="J374" s="23"/>
      <c r="K374" s="24"/>
      <c r="L374" s="25" t="s">
        <v>71</v>
      </c>
      <c r="M374" s="25"/>
      <c r="N374" s="25"/>
      <c r="O374" s="25"/>
      <c r="P374" s="25"/>
      <c r="Q374" s="26" t="s">
        <v>72</v>
      </c>
    </row>
    <row r="375" spans="1:19" ht="27" customHeight="1">
      <c r="B375" s="21"/>
      <c r="C375" s="10" t="s">
        <v>73</v>
      </c>
      <c r="D375" s="10" t="s">
        <v>74</v>
      </c>
      <c r="E375" s="10" t="s">
        <v>75</v>
      </c>
      <c r="F375" s="10" t="s">
        <v>76</v>
      </c>
      <c r="G375" s="10" t="s">
        <v>77</v>
      </c>
      <c r="H375" s="10" t="s">
        <v>78</v>
      </c>
      <c r="I375" s="10" t="s">
        <v>79</v>
      </c>
      <c r="J375" s="10" t="s">
        <v>80</v>
      </c>
      <c r="K375" s="10" t="s">
        <v>81</v>
      </c>
      <c r="L375" s="10" t="s">
        <v>82</v>
      </c>
      <c r="M375" s="10" t="s">
        <v>83</v>
      </c>
      <c r="N375" s="10" t="s">
        <v>79</v>
      </c>
      <c r="O375" s="10" t="s">
        <v>80</v>
      </c>
      <c r="P375" s="10" t="s">
        <v>81</v>
      </c>
      <c r="Q375" s="26"/>
    </row>
    <row r="376" spans="1:19" ht="27" customHeight="1">
      <c r="A376" t="s">
        <v>46</v>
      </c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4"/>
    </row>
    <row r="377" spans="1:19" ht="27" customHeight="1">
      <c r="B377" s="14" t="s">
        <v>138</v>
      </c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</row>
    <row r="378" spans="1:19" ht="27" customHeight="1"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16" t="s">
        <v>86</v>
      </c>
      <c r="M378" s="16"/>
      <c r="N378" s="16"/>
      <c r="O378" s="16"/>
      <c r="P378" s="16"/>
      <c r="Q378" s="16"/>
    </row>
    <row r="379" spans="1:19" ht="27" customHeight="1">
      <c r="L379" s="17">
        <v>41655</v>
      </c>
      <c r="M379" s="18"/>
      <c r="N379" s="18"/>
      <c r="O379" s="18"/>
      <c r="P379" s="18"/>
      <c r="Q379" s="18"/>
      <c r="S379" s="6"/>
    </row>
    <row r="380" spans="1:19" ht="27" customHeight="1"/>
    <row r="381" spans="1:19" ht="27" customHeight="1"/>
    <row r="382" spans="1:19" ht="27" customHeight="1">
      <c r="C382" s="19" t="s">
        <v>67</v>
      </c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</row>
    <row r="383" spans="1:19" ht="27" customHeight="1">
      <c r="B383" s="20" t="s">
        <v>139</v>
      </c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</row>
    <row r="384" spans="1:19" ht="27" customHeight="1">
      <c r="B384" s="21" t="s">
        <v>69</v>
      </c>
      <c r="C384" s="22" t="s">
        <v>70</v>
      </c>
      <c r="D384" s="23"/>
      <c r="E384" s="23"/>
      <c r="F384" s="23"/>
      <c r="G384" s="23"/>
      <c r="H384" s="23"/>
      <c r="I384" s="23"/>
      <c r="J384" s="23"/>
      <c r="K384" s="24"/>
      <c r="L384" s="25" t="s">
        <v>71</v>
      </c>
      <c r="M384" s="25"/>
      <c r="N384" s="25"/>
      <c r="O384" s="25"/>
      <c r="P384" s="25"/>
      <c r="Q384" s="26" t="s">
        <v>72</v>
      </c>
    </row>
    <row r="385" spans="1:19" ht="27" customHeight="1">
      <c r="B385" s="21"/>
      <c r="C385" s="10" t="s">
        <v>73</v>
      </c>
      <c r="D385" s="10" t="s">
        <v>74</v>
      </c>
      <c r="E385" s="10" t="s">
        <v>75</v>
      </c>
      <c r="F385" s="10" t="s">
        <v>76</v>
      </c>
      <c r="G385" s="10" t="s">
        <v>77</v>
      </c>
      <c r="H385" s="10" t="s">
        <v>78</v>
      </c>
      <c r="I385" s="10" t="s">
        <v>79</v>
      </c>
      <c r="J385" s="10" t="s">
        <v>80</v>
      </c>
      <c r="K385" s="10" t="s">
        <v>81</v>
      </c>
      <c r="L385" s="10" t="s">
        <v>82</v>
      </c>
      <c r="M385" s="10" t="s">
        <v>83</v>
      </c>
      <c r="N385" s="10" t="s">
        <v>79</v>
      </c>
      <c r="O385" s="10" t="s">
        <v>80</v>
      </c>
      <c r="P385" s="10" t="s">
        <v>81</v>
      </c>
      <c r="Q385" s="26"/>
      <c r="S385" s="6"/>
    </row>
    <row r="386" spans="1:19">
      <c r="A386" t="s">
        <v>47</v>
      </c>
      <c r="B386" s="3" t="s">
        <v>84</v>
      </c>
      <c r="C386" s="3">
        <v>1174</v>
      </c>
      <c r="D386" s="3">
        <v>1190</v>
      </c>
      <c r="E386" s="3">
        <v>378</v>
      </c>
      <c r="F386" s="3">
        <v>380</v>
      </c>
      <c r="G386" s="3"/>
      <c r="H386" s="3"/>
      <c r="I386" s="3">
        <f>D386-C386+F386-E386+H386-G386</f>
        <v>18</v>
      </c>
      <c r="J386" s="3">
        <v>2.7</v>
      </c>
      <c r="K386" s="3">
        <f>I386*J386</f>
        <v>48.6</v>
      </c>
      <c r="L386" s="3">
        <v>10944</v>
      </c>
      <c r="M386" s="3">
        <v>11282</v>
      </c>
      <c r="N386" s="3">
        <f>M386-L386</f>
        <v>338</v>
      </c>
      <c r="O386" s="3">
        <v>0.6</v>
      </c>
      <c r="P386" s="4">
        <f>N386*O386</f>
        <v>202.79999999999998</v>
      </c>
      <c r="Q386" s="4">
        <f>K386+P386</f>
        <v>251.39999999999998</v>
      </c>
    </row>
    <row r="387" spans="1:19" ht="27" customHeight="1">
      <c r="B387" s="14" t="s">
        <v>85</v>
      </c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</row>
    <row r="388" spans="1:19" ht="27" customHeight="1"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16" t="s">
        <v>86</v>
      </c>
      <c r="M388" s="16"/>
      <c r="N388" s="16"/>
      <c r="O388" s="16"/>
      <c r="P388" s="16"/>
      <c r="Q388" s="16"/>
    </row>
    <row r="389" spans="1:19" ht="27" customHeight="1">
      <c r="L389" s="17">
        <v>41655</v>
      </c>
      <c r="M389" s="18"/>
      <c r="N389" s="18"/>
      <c r="O389" s="18"/>
      <c r="P389" s="18"/>
      <c r="Q389" s="18"/>
      <c r="S389" s="6"/>
    </row>
    <row r="390" spans="1:19" ht="27" customHeight="1"/>
    <row r="391" spans="1:19" ht="27" customHeight="1"/>
    <row r="392" spans="1:19" ht="27" customHeight="1">
      <c r="C392" s="19" t="s">
        <v>67</v>
      </c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</row>
    <row r="393" spans="1:19" ht="27" customHeight="1">
      <c r="B393" s="20" t="s">
        <v>140</v>
      </c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</row>
    <row r="394" spans="1:19" ht="27" customHeight="1">
      <c r="B394" s="21" t="s">
        <v>69</v>
      </c>
      <c r="C394" s="22" t="s">
        <v>70</v>
      </c>
      <c r="D394" s="23"/>
      <c r="E394" s="23"/>
      <c r="F394" s="23"/>
      <c r="G394" s="23"/>
      <c r="H394" s="23"/>
      <c r="I394" s="23"/>
      <c r="J394" s="23"/>
      <c r="K394" s="24"/>
      <c r="L394" s="25" t="s">
        <v>71</v>
      </c>
      <c r="M394" s="25"/>
      <c r="N394" s="25"/>
      <c r="O394" s="25"/>
      <c r="P394" s="25"/>
      <c r="Q394" s="26" t="s">
        <v>72</v>
      </c>
    </row>
    <row r="395" spans="1:19" ht="27" customHeight="1">
      <c r="B395" s="21"/>
      <c r="C395" s="10" t="s">
        <v>73</v>
      </c>
      <c r="D395" s="10" t="s">
        <v>74</v>
      </c>
      <c r="E395" s="10" t="s">
        <v>75</v>
      </c>
      <c r="F395" s="10" t="s">
        <v>76</v>
      </c>
      <c r="G395" s="10" t="s">
        <v>77</v>
      </c>
      <c r="H395" s="10" t="s">
        <v>78</v>
      </c>
      <c r="I395" s="10" t="s">
        <v>79</v>
      </c>
      <c r="J395" s="10" t="s">
        <v>80</v>
      </c>
      <c r="K395" s="10" t="s">
        <v>81</v>
      </c>
      <c r="L395" s="10" t="s">
        <v>82</v>
      </c>
      <c r="M395" s="10" t="s">
        <v>83</v>
      </c>
      <c r="N395" s="10" t="s">
        <v>79</v>
      </c>
      <c r="O395" s="10" t="s">
        <v>80</v>
      </c>
      <c r="P395" s="10" t="s">
        <v>81</v>
      </c>
      <c r="Q395" s="26"/>
    </row>
    <row r="396" spans="1:19">
      <c r="A396" t="s">
        <v>141</v>
      </c>
      <c r="B396" s="3" t="s">
        <v>84</v>
      </c>
      <c r="C396" s="3"/>
      <c r="D396" s="3"/>
      <c r="E396" s="3">
        <v>0</v>
      </c>
      <c r="F396" s="3">
        <v>13</v>
      </c>
      <c r="G396" s="3"/>
      <c r="H396" s="3"/>
      <c r="I396" s="3">
        <f>D396-C396+F396-E396+H396-G396</f>
        <v>13</v>
      </c>
      <c r="J396" s="3">
        <v>2.7</v>
      </c>
      <c r="K396" s="3">
        <f>I396*J396</f>
        <v>35.1</v>
      </c>
      <c r="L396" s="3">
        <v>19305</v>
      </c>
      <c r="M396" s="3">
        <v>19950</v>
      </c>
      <c r="N396" s="3">
        <f>M396-L396</f>
        <v>645</v>
      </c>
      <c r="O396" s="3">
        <v>0.6</v>
      </c>
      <c r="P396" s="4">
        <f>N396*O396</f>
        <v>387</v>
      </c>
      <c r="Q396" s="4">
        <f>K396+P396</f>
        <v>422.1</v>
      </c>
    </row>
    <row r="397" spans="1:19" ht="27" customHeight="1">
      <c r="B397" s="15" t="s">
        <v>89</v>
      </c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</row>
    <row r="398" spans="1:19" ht="27" customHeight="1"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16" t="s">
        <v>86</v>
      </c>
      <c r="M398" s="16"/>
      <c r="N398" s="16"/>
      <c r="O398" s="16"/>
      <c r="P398" s="16"/>
      <c r="Q398" s="16"/>
    </row>
    <row r="399" spans="1:19" ht="27" customHeight="1">
      <c r="L399" s="17">
        <v>41655</v>
      </c>
      <c r="M399" s="18"/>
      <c r="N399" s="18"/>
      <c r="O399" s="18"/>
      <c r="P399" s="18"/>
      <c r="Q399" s="18"/>
      <c r="S399" s="6"/>
    </row>
    <row r="400" spans="1:19" ht="27" customHeight="1"/>
    <row r="401" spans="1:19" ht="27" customHeight="1"/>
    <row r="402" spans="1:19" ht="27" customHeight="1">
      <c r="C402" s="19" t="s">
        <v>67</v>
      </c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</row>
    <row r="403" spans="1:19" ht="27" customHeight="1">
      <c r="B403" s="20" t="s">
        <v>142</v>
      </c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</row>
    <row r="404" spans="1:19" ht="27" customHeight="1">
      <c r="B404" s="21" t="s">
        <v>69</v>
      </c>
      <c r="C404" s="22" t="s">
        <v>70</v>
      </c>
      <c r="D404" s="23"/>
      <c r="E404" s="23"/>
      <c r="F404" s="23"/>
      <c r="G404" s="23"/>
      <c r="H404" s="23"/>
      <c r="I404" s="23"/>
      <c r="J404" s="23"/>
      <c r="K404" s="24"/>
      <c r="L404" s="25" t="s">
        <v>71</v>
      </c>
      <c r="M404" s="25"/>
      <c r="N404" s="25"/>
      <c r="O404" s="25"/>
      <c r="P404" s="25"/>
      <c r="Q404" s="26" t="s">
        <v>72</v>
      </c>
    </row>
    <row r="405" spans="1:19" ht="27" customHeight="1">
      <c r="B405" s="21"/>
      <c r="C405" s="10" t="s">
        <v>73</v>
      </c>
      <c r="D405" s="10" t="s">
        <v>74</v>
      </c>
      <c r="E405" s="10" t="s">
        <v>75</v>
      </c>
      <c r="F405" s="10" t="s">
        <v>76</v>
      </c>
      <c r="G405" s="10" t="s">
        <v>77</v>
      </c>
      <c r="H405" s="10" t="s">
        <v>78</v>
      </c>
      <c r="I405" s="10" t="s">
        <v>79</v>
      </c>
      <c r="J405" s="10" t="s">
        <v>80</v>
      </c>
      <c r="K405" s="10" t="s">
        <v>81</v>
      </c>
      <c r="L405" s="10" t="s">
        <v>82</v>
      </c>
      <c r="M405" s="10" t="s">
        <v>83</v>
      </c>
      <c r="N405" s="10" t="s">
        <v>79</v>
      </c>
      <c r="O405" s="10" t="s">
        <v>80</v>
      </c>
      <c r="P405" s="10" t="s">
        <v>81</v>
      </c>
      <c r="Q405" s="26"/>
    </row>
    <row r="406" spans="1:19">
      <c r="A406" t="s">
        <v>48</v>
      </c>
      <c r="B406" s="3" t="s">
        <v>84</v>
      </c>
      <c r="C406" s="11">
        <v>969</v>
      </c>
      <c r="D406">
        <v>1049</v>
      </c>
      <c r="I406" s="3">
        <f>D406-C406+F406-E406+H406-G406</f>
        <v>80</v>
      </c>
      <c r="J406" s="3">
        <v>2.7</v>
      </c>
      <c r="K406" s="3">
        <f>I406*J406</f>
        <v>216</v>
      </c>
      <c r="L406" s="11">
        <v>7641</v>
      </c>
      <c r="M406" s="11">
        <v>7975</v>
      </c>
      <c r="N406" s="3">
        <f>M406-L406</f>
        <v>334</v>
      </c>
      <c r="O406" s="3">
        <v>0.6</v>
      </c>
      <c r="P406" s="4">
        <f>N406*O406</f>
        <v>200.4</v>
      </c>
      <c r="Q406" s="4">
        <f>K406+P406</f>
        <v>416.4</v>
      </c>
    </row>
    <row r="407" spans="1:19" ht="27" customHeight="1">
      <c r="B407" s="14" t="s">
        <v>85</v>
      </c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</row>
    <row r="408" spans="1:19" ht="27" customHeight="1"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16" t="s">
        <v>86</v>
      </c>
      <c r="M408" s="16"/>
      <c r="N408" s="16"/>
      <c r="O408" s="16"/>
      <c r="P408" s="16"/>
      <c r="Q408" s="16"/>
    </row>
    <row r="409" spans="1:19" ht="27" customHeight="1">
      <c r="L409" s="17">
        <v>41655</v>
      </c>
      <c r="M409" s="18"/>
      <c r="N409" s="18"/>
      <c r="O409" s="18"/>
      <c r="P409" s="18"/>
      <c r="Q409" s="18"/>
      <c r="S409" s="6"/>
    </row>
    <row r="410" spans="1:19" ht="27" customHeight="1"/>
    <row r="411" spans="1:19" ht="27" customHeight="1"/>
    <row r="412" spans="1:19" ht="27" customHeight="1">
      <c r="C412" s="19" t="s">
        <v>67</v>
      </c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</row>
    <row r="413" spans="1:19" ht="27" customHeight="1">
      <c r="B413" s="20" t="s">
        <v>143</v>
      </c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</row>
    <row r="414" spans="1:19" ht="27" customHeight="1">
      <c r="B414" s="21" t="s">
        <v>69</v>
      </c>
      <c r="C414" s="22" t="s">
        <v>70</v>
      </c>
      <c r="D414" s="23"/>
      <c r="E414" s="23"/>
      <c r="F414" s="23"/>
      <c r="G414" s="23"/>
      <c r="H414" s="23"/>
      <c r="I414" s="23"/>
      <c r="J414" s="23"/>
      <c r="K414" s="24"/>
      <c r="L414" s="25" t="s">
        <v>71</v>
      </c>
      <c r="M414" s="25"/>
      <c r="N414" s="25"/>
      <c r="O414" s="25"/>
      <c r="P414" s="25"/>
      <c r="Q414" s="26" t="s">
        <v>72</v>
      </c>
    </row>
    <row r="415" spans="1:19" ht="27" customHeight="1">
      <c r="B415" s="21"/>
      <c r="C415" s="10" t="s">
        <v>73</v>
      </c>
      <c r="D415" s="10" t="s">
        <v>74</v>
      </c>
      <c r="E415" s="10" t="s">
        <v>75</v>
      </c>
      <c r="F415" s="10" t="s">
        <v>76</v>
      </c>
      <c r="G415" s="10" t="s">
        <v>77</v>
      </c>
      <c r="H415" s="10" t="s">
        <v>78</v>
      </c>
      <c r="I415" s="10" t="s">
        <v>79</v>
      </c>
      <c r="J415" s="10" t="s">
        <v>80</v>
      </c>
      <c r="K415" s="10" t="s">
        <v>81</v>
      </c>
      <c r="L415" s="10" t="s">
        <v>82</v>
      </c>
      <c r="M415" s="10" t="s">
        <v>83</v>
      </c>
      <c r="N415" s="10" t="s">
        <v>79</v>
      </c>
      <c r="O415" s="10" t="s">
        <v>80</v>
      </c>
      <c r="P415" s="10" t="s">
        <v>81</v>
      </c>
      <c r="Q415" s="26"/>
    </row>
    <row r="416" spans="1:19">
      <c r="A416" t="s">
        <v>144</v>
      </c>
      <c r="B416" s="3" t="s">
        <v>84</v>
      </c>
      <c r="C416" s="3"/>
      <c r="D416" s="3"/>
      <c r="E416" s="3">
        <v>91</v>
      </c>
      <c r="F416" s="3">
        <v>135</v>
      </c>
      <c r="G416" s="3"/>
      <c r="H416" s="3"/>
      <c r="I416" s="3">
        <f>D416-C416+F416-E416+H416-G416</f>
        <v>44</v>
      </c>
      <c r="J416" s="3">
        <v>2.7</v>
      </c>
      <c r="K416" s="3">
        <f>I416*J416</f>
        <v>118.80000000000001</v>
      </c>
      <c r="L416" s="3">
        <v>6776</v>
      </c>
      <c r="M416" s="3">
        <v>7405</v>
      </c>
      <c r="N416" s="3">
        <f>M416-L416</f>
        <v>629</v>
      </c>
      <c r="O416" s="3">
        <v>0.6</v>
      </c>
      <c r="P416" s="4">
        <f>N416*O416</f>
        <v>377.4</v>
      </c>
      <c r="Q416" s="4">
        <f>K416+P416</f>
        <v>496.2</v>
      </c>
    </row>
    <row r="417" spans="1:19" ht="27" customHeight="1">
      <c r="B417" s="15" t="s">
        <v>89</v>
      </c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</row>
    <row r="418" spans="1:19" ht="27" customHeight="1"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16" t="s">
        <v>86</v>
      </c>
      <c r="M418" s="16"/>
      <c r="N418" s="16"/>
      <c r="O418" s="16"/>
      <c r="P418" s="16"/>
      <c r="Q418" s="16"/>
    </row>
    <row r="419" spans="1:19" ht="27" customHeight="1">
      <c r="L419" s="17">
        <v>41655</v>
      </c>
      <c r="M419" s="18"/>
      <c r="N419" s="18"/>
      <c r="O419" s="18"/>
      <c r="P419" s="18"/>
      <c r="Q419" s="18"/>
      <c r="S419" s="6"/>
    </row>
    <row r="420" spans="1:19" ht="27" customHeight="1"/>
    <row r="421" spans="1:19" ht="27" customHeight="1"/>
    <row r="422" spans="1:19" ht="27" customHeight="1">
      <c r="C422" s="19" t="s">
        <v>67</v>
      </c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</row>
    <row r="423" spans="1:19" ht="27" customHeight="1">
      <c r="B423" s="20" t="s">
        <v>145</v>
      </c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</row>
    <row r="424" spans="1:19" ht="27" customHeight="1">
      <c r="B424" s="21" t="s">
        <v>69</v>
      </c>
      <c r="C424" s="22" t="s">
        <v>70</v>
      </c>
      <c r="D424" s="23"/>
      <c r="E424" s="23"/>
      <c r="F424" s="23"/>
      <c r="G424" s="23"/>
      <c r="H424" s="23"/>
      <c r="I424" s="23"/>
      <c r="J424" s="23"/>
      <c r="K424" s="24"/>
      <c r="L424" s="25" t="s">
        <v>71</v>
      </c>
      <c r="M424" s="25"/>
      <c r="N424" s="25"/>
      <c r="O424" s="25"/>
      <c r="P424" s="25"/>
      <c r="Q424" s="26" t="s">
        <v>72</v>
      </c>
    </row>
    <row r="425" spans="1:19" ht="27" customHeight="1">
      <c r="B425" s="21"/>
      <c r="C425" s="10" t="s">
        <v>73</v>
      </c>
      <c r="D425" s="10" t="s">
        <v>74</v>
      </c>
      <c r="E425" s="10" t="s">
        <v>75</v>
      </c>
      <c r="F425" s="10" t="s">
        <v>76</v>
      </c>
      <c r="G425" s="10" t="s">
        <v>77</v>
      </c>
      <c r="H425" s="10" t="s">
        <v>78</v>
      </c>
      <c r="I425" s="10" t="s">
        <v>79</v>
      </c>
      <c r="J425" s="10" t="s">
        <v>80</v>
      </c>
      <c r="K425" s="10" t="s">
        <v>81</v>
      </c>
      <c r="L425" s="10" t="s">
        <v>82</v>
      </c>
      <c r="M425" s="10" t="s">
        <v>83</v>
      </c>
      <c r="N425" s="10" t="s">
        <v>79</v>
      </c>
      <c r="O425" s="10" t="s">
        <v>80</v>
      </c>
      <c r="P425" s="10" t="s">
        <v>81</v>
      </c>
      <c r="Q425" s="26"/>
    </row>
    <row r="426" spans="1:19">
      <c r="A426" t="s">
        <v>146</v>
      </c>
      <c r="B426" s="3" t="s">
        <v>84</v>
      </c>
      <c r="C426" s="3">
        <v>217</v>
      </c>
      <c r="D426" s="3">
        <v>251</v>
      </c>
      <c r="E426" s="3"/>
      <c r="F426" s="3"/>
      <c r="G426" s="3"/>
      <c r="H426" s="3"/>
      <c r="I426" s="3">
        <f>D426-C426+F426-E426+H426-G426</f>
        <v>34</v>
      </c>
      <c r="J426" s="3">
        <v>2.7</v>
      </c>
      <c r="K426" s="3">
        <f>I426*J426</f>
        <v>91.800000000000011</v>
      </c>
      <c r="L426" s="3">
        <v>6065</v>
      </c>
      <c r="M426" s="3">
        <v>6737</v>
      </c>
      <c r="N426" s="3">
        <f>M426-L426</f>
        <v>672</v>
      </c>
      <c r="O426" s="3">
        <v>0.6</v>
      </c>
      <c r="P426" s="4">
        <f>N426*O426</f>
        <v>403.2</v>
      </c>
      <c r="Q426" s="4">
        <f>K426+P426</f>
        <v>495</v>
      </c>
    </row>
    <row r="427" spans="1:19" ht="27" customHeight="1">
      <c r="B427" s="15" t="s">
        <v>89</v>
      </c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</row>
    <row r="428" spans="1:19" ht="27" customHeight="1"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16" t="s">
        <v>86</v>
      </c>
      <c r="M428" s="16"/>
      <c r="N428" s="16"/>
      <c r="O428" s="16"/>
      <c r="P428" s="16"/>
      <c r="Q428" s="16"/>
    </row>
    <row r="429" spans="1:19" ht="27" customHeight="1">
      <c r="L429" s="17">
        <v>41655</v>
      </c>
      <c r="M429" s="18"/>
      <c r="N429" s="18"/>
      <c r="O429" s="18"/>
      <c r="P429" s="18"/>
      <c r="Q429" s="18"/>
      <c r="S429" s="6"/>
    </row>
    <row r="430" spans="1:19" ht="27" customHeight="1"/>
    <row r="431" spans="1:19" ht="27" customHeight="1"/>
    <row r="432" spans="1:19" ht="27" customHeight="1">
      <c r="C432" s="19" t="s">
        <v>67</v>
      </c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</row>
    <row r="433" spans="1:19" ht="27" customHeight="1">
      <c r="B433" s="20" t="s">
        <v>147</v>
      </c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</row>
    <row r="434" spans="1:19" ht="27" customHeight="1">
      <c r="B434" s="21" t="s">
        <v>69</v>
      </c>
      <c r="C434" s="22" t="s">
        <v>70</v>
      </c>
      <c r="D434" s="23"/>
      <c r="E434" s="23"/>
      <c r="F434" s="23"/>
      <c r="G434" s="23"/>
      <c r="H434" s="23"/>
      <c r="I434" s="23"/>
      <c r="J434" s="23"/>
      <c r="K434" s="24"/>
      <c r="L434" s="25" t="s">
        <v>71</v>
      </c>
      <c r="M434" s="25"/>
      <c r="N434" s="25"/>
      <c r="O434" s="25"/>
      <c r="P434" s="25"/>
      <c r="Q434" s="26" t="s">
        <v>72</v>
      </c>
    </row>
    <row r="435" spans="1:19" ht="27" customHeight="1">
      <c r="B435" s="21"/>
      <c r="C435" s="10" t="s">
        <v>73</v>
      </c>
      <c r="D435" s="10" t="s">
        <v>74</v>
      </c>
      <c r="E435" s="10" t="s">
        <v>75</v>
      </c>
      <c r="F435" s="10" t="s">
        <v>76</v>
      </c>
      <c r="G435" s="10" t="s">
        <v>77</v>
      </c>
      <c r="H435" s="10" t="s">
        <v>78</v>
      </c>
      <c r="I435" s="10" t="s">
        <v>79</v>
      </c>
      <c r="J435" s="10" t="s">
        <v>80</v>
      </c>
      <c r="K435" s="10" t="s">
        <v>81</v>
      </c>
      <c r="L435" s="10" t="s">
        <v>82</v>
      </c>
      <c r="M435" s="10" t="s">
        <v>83</v>
      </c>
      <c r="N435" s="10" t="s">
        <v>79</v>
      </c>
      <c r="O435" s="10" t="s">
        <v>80</v>
      </c>
      <c r="P435" s="10" t="s">
        <v>81</v>
      </c>
      <c r="Q435" s="26"/>
    </row>
    <row r="436" spans="1:19">
      <c r="A436" t="s">
        <v>148</v>
      </c>
      <c r="B436" s="3" t="s">
        <v>84</v>
      </c>
      <c r="C436" s="3"/>
      <c r="D436" s="3"/>
      <c r="E436" s="3">
        <v>148</v>
      </c>
      <c r="F436" s="3">
        <v>223</v>
      </c>
      <c r="G436" s="3"/>
      <c r="H436" s="3"/>
      <c r="I436" s="3">
        <f>D436-C436+F436-E436+H436-G436</f>
        <v>75</v>
      </c>
      <c r="J436" s="3">
        <v>2.7</v>
      </c>
      <c r="K436" s="3">
        <f>I436*J436</f>
        <v>202.5</v>
      </c>
      <c r="L436" s="3">
        <v>21754</v>
      </c>
      <c r="M436" s="3">
        <v>22580</v>
      </c>
      <c r="N436" s="3">
        <f>M436-L436</f>
        <v>826</v>
      </c>
      <c r="O436" s="3">
        <v>0.6</v>
      </c>
      <c r="P436" s="4">
        <f>N436*O436</f>
        <v>495.59999999999997</v>
      </c>
      <c r="Q436" s="4">
        <f>K436+P436</f>
        <v>698.09999999999991</v>
      </c>
    </row>
    <row r="437" spans="1:19" ht="27" customHeight="1">
      <c r="B437" s="15" t="s">
        <v>129</v>
      </c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</row>
    <row r="438" spans="1:19" ht="27" customHeight="1"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16" t="s">
        <v>86</v>
      </c>
      <c r="M438" s="16"/>
      <c r="N438" s="16"/>
      <c r="O438" s="16"/>
      <c r="P438" s="16"/>
      <c r="Q438" s="16"/>
    </row>
    <row r="439" spans="1:19" ht="27" customHeight="1">
      <c r="L439" s="17">
        <v>41655</v>
      </c>
      <c r="M439" s="18"/>
      <c r="N439" s="18"/>
      <c r="O439" s="18"/>
      <c r="P439" s="18"/>
      <c r="Q439" s="18"/>
      <c r="S439" s="6"/>
    </row>
    <row r="440" spans="1:19" ht="27" customHeight="1"/>
    <row r="441" spans="1:19" ht="27" customHeight="1"/>
    <row r="442" spans="1:19" ht="27" customHeight="1">
      <c r="C442" s="19" t="s">
        <v>67</v>
      </c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</row>
    <row r="443" spans="1:19" ht="27" customHeight="1">
      <c r="B443" s="20" t="s">
        <v>149</v>
      </c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</row>
    <row r="444" spans="1:19" ht="27" customHeight="1">
      <c r="B444" s="21" t="s">
        <v>69</v>
      </c>
      <c r="C444" s="22" t="s">
        <v>70</v>
      </c>
      <c r="D444" s="23"/>
      <c r="E444" s="23"/>
      <c r="F444" s="23"/>
      <c r="G444" s="23"/>
      <c r="H444" s="23"/>
      <c r="I444" s="23"/>
      <c r="J444" s="23"/>
      <c r="K444" s="24"/>
      <c r="L444" s="25" t="s">
        <v>71</v>
      </c>
      <c r="M444" s="25"/>
      <c r="N444" s="25"/>
      <c r="O444" s="25"/>
      <c r="P444" s="25"/>
      <c r="Q444" s="26" t="s">
        <v>72</v>
      </c>
    </row>
    <row r="445" spans="1:19" ht="27" customHeight="1">
      <c r="B445" s="21"/>
      <c r="C445" s="10" t="s">
        <v>73</v>
      </c>
      <c r="D445" s="10" t="s">
        <v>74</v>
      </c>
      <c r="E445" s="10" t="s">
        <v>75</v>
      </c>
      <c r="F445" s="10" t="s">
        <v>76</v>
      </c>
      <c r="G445" s="10" t="s">
        <v>77</v>
      </c>
      <c r="H445" s="10" t="s">
        <v>78</v>
      </c>
      <c r="I445" s="10" t="s">
        <v>79</v>
      </c>
      <c r="J445" s="10" t="s">
        <v>80</v>
      </c>
      <c r="K445" s="10" t="s">
        <v>81</v>
      </c>
      <c r="L445" s="10" t="s">
        <v>82</v>
      </c>
      <c r="M445" s="10" t="s">
        <v>83</v>
      </c>
      <c r="N445" s="10" t="s">
        <v>79</v>
      </c>
      <c r="O445" s="10" t="s">
        <v>80</v>
      </c>
      <c r="P445" s="10" t="s">
        <v>81</v>
      </c>
      <c r="Q445" s="26"/>
    </row>
    <row r="446" spans="1:19">
      <c r="A446" t="s">
        <v>150</v>
      </c>
      <c r="B446" s="3" t="s">
        <v>84</v>
      </c>
      <c r="C446" s="3">
        <v>934</v>
      </c>
      <c r="D446" s="3">
        <v>1005</v>
      </c>
      <c r="E446" s="3"/>
      <c r="F446" s="3"/>
      <c r="G446" s="3"/>
      <c r="H446" s="3"/>
      <c r="I446" s="3">
        <f>D446-C446+F446-E446+H446-G446</f>
        <v>71</v>
      </c>
      <c r="J446" s="3">
        <v>2.7</v>
      </c>
      <c r="K446" s="3">
        <f>I446*J446</f>
        <v>191.70000000000002</v>
      </c>
      <c r="L446" s="3">
        <v>11525</v>
      </c>
      <c r="M446" s="3">
        <v>11822</v>
      </c>
      <c r="N446" s="3">
        <f>M446-L446</f>
        <v>297</v>
      </c>
      <c r="O446" s="3">
        <v>0.6</v>
      </c>
      <c r="P446" s="4">
        <f>N446*O446</f>
        <v>178.2</v>
      </c>
      <c r="Q446" s="4">
        <f>K446+P446</f>
        <v>369.9</v>
      </c>
    </row>
    <row r="447" spans="1:19" ht="27" customHeight="1">
      <c r="B447" s="15" t="s">
        <v>129</v>
      </c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</row>
    <row r="448" spans="1:19" ht="27" customHeight="1"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16" t="s">
        <v>86</v>
      </c>
      <c r="M448" s="16"/>
      <c r="N448" s="16"/>
      <c r="O448" s="16"/>
      <c r="P448" s="16"/>
      <c r="Q448" s="16"/>
    </row>
    <row r="449" spans="1:19" ht="27" customHeight="1">
      <c r="L449" s="17">
        <v>41655</v>
      </c>
      <c r="M449" s="18"/>
      <c r="N449" s="18"/>
      <c r="O449" s="18"/>
      <c r="P449" s="18"/>
      <c r="Q449" s="18"/>
      <c r="S449" s="6"/>
    </row>
    <row r="450" spans="1:19" ht="27" customHeight="1"/>
    <row r="451" spans="1:19" ht="27" customHeight="1"/>
    <row r="452" spans="1:19" ht="27" customHeight="1">
      <c r="C452" s="19" t="s">
        <v>67</v>
      </c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</row>
    <row r="453" spans="1:19" ht="27" customHeight="1">
      <c r="B453" s="20" t="s">
        <v>151</v>
      </c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</row>
    <row r="454" spans="1:19" ht="27" customHeight="1">
      <c r="B454" s="21" t="s">
        <v>69</v>
      </c>
      <c r="C454" s="22" t="s">
        <v>70</v>
      </c>
      <c r="D454" s="23"/>
      <c r="E454" s="23"/>
      <c r="F454" s="23"/>
      <c r="G454" s="23"/>
      <c r="H454" s="23"/>
      <c r="I454" s="23"/>
      <c r="J454" s="23"/>
      <c r="K454" s="24"/>
      <c r="L454" s="25" t="s">
        <v>71</v>
      </c>
      <c r="M454" s="25"/>
      <c r="N454" s="25"/>
      <c r="O454" s="25"/>
      <c r="P454" s="25"/>
      <c r="Q454" s="26" t="s">
        <v>72</v>
      </c>
    </row>
    <row r="455" spans="1:19" ht="27" customHeight="1">
      <c r="B455" s="21"/>
      <c r="C455" s="10" t="s">
        <v>73</v>
      </c>
      <c r="D455" s="10" t="s">
        <v>74</v>
      </c>
      <c r="E455" s="10" t="s">
        <v>75</v>
      </c>
      <c r="F455" s="10" t="s">
        <v>76</v>
      </c>
      <c r="G455" s="10" t="s">
        <v>77</v>
      </c>
      <c r="H455" s="10" t="s">
        <v>78</v>
      </c>
      <c r="I455" s="10" t="s">
        <v>79</v>
      </c>
      <c r="J455" s="10" t="s">
        <v>80</v>
      </c>
      <c r="K455" s="10" t="s">
        <v>81</v>
      </c>
      <c r="L455" s="10" t="s">
        <v>82</v>
      </c>
      <c r="M455" s="10" t="s">
        <v>83</v>
      </c>
      <c r="N455" s="10" t="s">
        <v>79</v>
      </c>
      <c r="O455" s="10" t="s">
        <v>80</v>
      </c>
      <c r="P455" s="10" t="s">
        <v>81</v>
      </c>
      <c r="Q455" s="26"/>
      <c r="S455" s="6"/>
    </row>
    <row r="456" spans="1:19">
      <c r="A456" t="s">
        <v>152</v>
      </c>
      <c r="B456" s="3" t="s">
        <v>84</v>
      </c>
      <c r="C456" s="3"/>
      <c r="D456" s="3"/>
      <c r="E456" s="3">
        <v>90</v>
      </c>
      <c r="F456" s="3">
        <v>119</v>
      </c>
      <c r="G456" s="3"/>
      <c r="H456" s="3"/>
      <c r="I456" s="3">
        <f>D456-C456+F456-E456+H456-G456</f>
        <v>29</v>
      </c>
      <c r="J456" s="3">
        <v>2.7</v>
      </c>
      <c r="K456" s="3">
        <f>I456*J456</f>
        <v>78.300000000000011</v>
      </c>
      <c r="L456" s="3">
        <v>6624</v>
      </c>
      <c r="M456" s="3">
        <v>6956</v>
      </c>
      <c r="N456" s="3">
        <f>M456-L456</f>
        <v>332</v>
      </c>
      <c r="O456" s="3">
        <v>0.6</v>
      </c>
      <c r="P456" s="4">
        <f>N456*O456</f>
        <v>199.2</v>
      </c>
      <c r="Q456" s="4">
        <f>K456+P456</f>
        <v>277.5</v>
      </c>
    </row>
    <row r="457" spans="1:19" ht="27" customHeight="1">
      <c r="B457" s="15" t="s">
        <v>89</v>
      </c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</row>
    <row r="458" spans="1:19" ht="27" customHeight="1"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16" t="s">
        <v>86</v>
      </c>
      <c r="M458" s="16"/>
      <c r="N458" s="16"/>
      <c r="O458" s="16"/>
      <c r="P458" s="16"/>
      <c r="Q458" s="16"/>
    </row>
    <row r="459" spans="1:19" ht="27" customHeight="1">
      <c r="L459" s="17">
        <v>41655</v>
      </c>
      <c r="M459" s="18"/>
      <c r="N459" s="18"/>
      <c r="O459" s="18"/>
      <c r="P459" s="18"/>
      <c r="Q459" s="18"/>
      <c r="S459" s="6"/>
    </row>
    <row r="460" spans="1:19" ht="27" customHeight="1"/>
    <row r="461" spans="1:19" ht="27" customHeight="1"/>
    <row r="462" spans="1:19" ht="27" customHeight="1">
      <c r="C462" s="19" t="s">
        <v>67</v>
      </c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</row>
    <row r="463" spans="1:19" ht="27" customHeight="1">
      <c r="B463" s="20" t="s">
        <v>153</v>
      </c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</row>
    <row r="464" spans="1:19" ht="27" customHeight="1">
      <c r="B464" s="21" t="s">
        <v>69</v>
      </c>
      <c r="C464" s="22" t="s">
        <v>70</v>
      </c>
      <c r="D464" s="23"/>
      <c r="E464" s="23"/>
      <c r="F464" s="23"/>
      <c r="G464" s="23"/>
      <c r="H464" s="23"/>
      <c r="I464" s="23"/>
      <c r="J464" s="23"/>
      <c r="K464" s="24"/>
      <c r="L464" s="25" t="s">
        <v>71</v>
      </c>
      <c r="M464" s="25"/>
      <c r="N464" s="25"/>
      <c r="O464" s="25"/>
      <c r="P464" s="25"/>
      <c r="Q464" s="26" t="s">
        <v>72</v>
      </c>
    </row>
    <row r="465" spans="1:19" ht="27" customHeight="1">
      <c r="B465" s="21"/>
      <c r="C465" s="10" t="s">
        <v>73</v>
      </c>
      <c r="D465" s="10" t="s">
        <v>74</v>
      </c>
      <c r="E465" s="10" t="s">
        <v>75</v>
      </c>
      <c r="F465" s="10" t="s">
        <v>76</v>
      </c>
      <c r="G465" s="10" t="s">
        <v>77</v>
      </c>
      <c r="H465" s="10" t="s">
        <v>78</v>
      </c>
      <c r="I465" s="10" t="s">
        <v>79</v>
      </c>
      <c r="J465" s="10" t="s">
        <v>80</v>
      </c>
      <c r="K465" s="10" t="s">
        <v>81</v>
      </c>
      <c r="L465" s="10" t="s">
        <v>82</v>
      </c>
      <c r="M465" s="10" t="s">
        <v>83</v>
      </c>
      <c r="N465" s="10" t="s">
        <v>79</v>
      </c>
      <c r="O465" s="10" t="s">
        <v>80</v>
      </c>
      <c r="P465" s="10" t="s">
        <v>81</v>
      </c>
      <c r="Q465" s="26"/>
    </row>
    <row r="466" spans="1:19">
      <c r="A466" t="s">
        <v>154</v>
      </c>
      <c r="B466" s="3" t="s">
        <v>84</v>
      </c>
      <c r="C466" s="3">
        <v>298</v>
      </c>
      <c r="D466" s="3">
        <v>312</v>
      </c>
      <c r="E466" s="3"/>
      <c r="F466" s="3"/>
      <c r="G466" s="3"/>
      <c r="H466" s="3"/>
      <c r="I466" s="3">
        <f>D466-C466+F466-E466+H466-G466</f>
        <v>14</v>
      </c>
      <c r="J466" s="3">
        <v>2.7</v>
      </c>
      <c r="K466" s="3">
        <f>I466*J466</f>
        <v>37.800000000000004</v>
      </c>
      <c r="L466" s="3">
        <v>10165</v>
      </c>
      <c r="M466" s="3">
        <v>10410</v>
      </c>
      <c r="N466" s="3">
        <f>M466-L466</f>
        <v>245</v>
      </c>
      <c r="O466" s="3">
        <v>0.6</v>
      </c>
      <c r="P466" s="4">
        <f>N466*O466</f>
        <v>147</v>
      </c>
      <c r="Q466" s="4">
        <f>K466+P466</f>
        <v>184.8</v>
      </c>
    </row>
    <row r="467" spans="1:19" ht="27" customHeight="1">
      <c r="B467" s="15" t="s">
        <v>89</v>
      </c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</row>
    <row r="468" spans="1:19" ht="27" customHeight="1"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16" t="s">
        <v>86</v>
      </c>
      <c r="M468" s="16"/>
      <c r="N468" s="16"/>
      <c r="O468" s="16"/>
      <c r="P468" s="16"/>
      <c r="Q468" s="16"/>
    </row>
    <row r="469" spans="1:19" ht="27" customHeight="1">
      <c r="L469" s="17">
        <v>41655</v>
      </c>
      <c r="M469" s="18"/>
      <c r="N469" s="18"/>
      <c r="O469" s="18"/>
      <c r="P469" s="18"/>
      <c r="Q469" s="18"/>
      <c r="S469" s="6"/>
    </row>
    <row r="470" spans="1:19" ht="27" customHeight="1"/>
    <row r="471" spans="1:19" ht="27" customHeight="1"/>
    <row r="472" spans="1:19" ht="27" customHeight="1">
      <c r="C472" s="19" t="s">
        <v>67</v>
      </c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</row>
    <row r="473" spans="1:19" ht="27" customHeight="1">
      <c r="B473" s="20" t="s">
        <v>155</v>
      </c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</row>
    <row r="474" spans="1:19" ht="27" customHeight="1">
      <c r="B474" s="21" t="s">
        <v>69</v>
      </c>
      <c r="C474" s="22" t="s">
        <v>70</v>
      </c>
      <c r="D474" s="23"/>
      <c r="E474" s="23"/>
      <c r="F474" s="23"/>
      <c r="G474" s="23"/>
      <c r="H474" s="23"/>
      <c r="I474" s="23"/>
      <c r="J474" s="23"/>
      <c r="K474" s="24"/>
      <c r="L474" s="25" t="s">
        <v>71</v>
      </c>
      <c r="M474" s="25"/>
      <c r="N474" s="25"/>
      <c r="O474" s="25"/>
      <c r="P474" s="25"/>
      <c r="Q474" s="26" t="s">
        <v>72</v>
      </c>
    </row>
    <row r="475" spans="1:19" ht="27" customHeight="1">
      <c r="B475" s="21"/>
      <c r="C475" s="10" t="s">
        <v>73</v>
      </c>
      <c r="D475" s="10" t="s">
        <v>74</v>
      </c>
      <c r="E475" s="10" t="s">
        <v>75</v>
      </c>
      <c r="F475" s="10" t="s">
        <v>76</v>
      </c>
      <c r="G475" s="10" t="s">
        <v>77</v>
      </c>
      <c r="H475" s="10" t="s">
        <v>78</v>
      </c>
      <c r="I475" s="10" t="s">
        <v>79</v>
      </c>
      <c r="J475" s="10" t="s">
        <v>80</v>
      </c>
      <c r="K475" s="10" t="s">
        <v>81</v>
      </c>
      <c r="L475" s="10" t="s">
        <v>82</v>
      </c>
      <c r="M475" s="10" t="s">
        <v>83</v>
      </c>
      <c r="N475" s="10" t="s">
        <v>79</v>
      </c>
      <c r="O475" s="10" t="s">
        <v>80</v>
      </c>
      <c r="P475" s="10" t="s">
        <v>81</v>
      </c>
      <c r="Q475" s="26"/>
    </row>
    <row r="476" spans="1:19" ht="27" customHeight="1">
      <c r="A476" t="s">
        <v>50</v>
      </c>
      <c r="B476" s="3" t="s">
        <v>84</v>
      </c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4"/>
    </row>
    <row r="477" spans="1:19" ht="27" customHeight="1">
      <c r="B477" s="14" t="s">
        <v>156</v>
      </c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</row>
    <row r="478" spans="1:19" ht="27" customHeight="1"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16" t="s">
        <v>86</v>
      </c>
      <c r="M478" s="16"/>
      <c r="N478" s="16"/>
      <c r="O478" s="16"/>
      <c r="P478" s="16"/>
      <c r="Q478" s="16"/>
    </row>
    <row r="479" spans="1:19" ht="27" customHeight="1">
      <c r="L479" s="17">
        <v>41655</v>
      </c>
      <c r="M479" s="18"/>
      <c r="N479" s="18"/>
      <c r="O479" s="18"/>
      <c r="P479" s="18"/>
      <c r="Q479" s="18"/>
      <c r="S479" s="6"/>
    </row>
    <row r="480" spans="1:19" ht="27" customHeight="1"/>
    <row r="481" spans="1:19" ht="27" customHeight="1"/>
    <row r="482" spans="1:19" ht="27" customHeight="1">
      <c r="C482" s="19" t="s">
        <v>67</v>
      </c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</row>
    <row r="483" spans="1:19" ht="27" customHeight="1">
      <c r="B483" s="20" t="s">
        <v>157</v>
      </c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</row>
    <row r="484" spans="1:19" ht="27" customHeight="1">
      <c r="B484" s="21" t="s">
        <v>69</v>
      </c>
      <c r="C484" s="22" t="s">
        <v>70</v>
      </c>
      <c r="D484" s="23"/>
      <c r="E484" s="23"/>
      <c r="F484" s="23"/>
      <c r="G484" s="23"/>
      <c r="H484" s="23"/>
      <c r="I484" s="23"/>
      <c r="J484" s="23"/>
      <c r="K484" s="24"/>
      <c r="L484" s="25" t="s">
        <v>71</v>
      </c>
      <c r="M484" s="25"/>
      <c r="N484" s="25"/>
      <c r="O484" s="25"/>
      <c r="P484" s="25"/>
      <c r="Q484" s="26" t="s">
        <v>72</v>
      </c>
    </row>
    <row r="485" spans="1:19" ht="27" customHeight="1">
      <c r="B485" s="21"/>
      <c r="C485" s="10" t="s">
        <v>73</v>
      </c>
      <c r="D485" s="10" t="s">
        <v>74</v>
      </c>
      <c r="E485" s="10" t="s">
        <v>75</v>
      </c>
      <c r="F485" s="10" t="s">
        <v>76</v>
      </c>
      <c r="G485" s="10" t="s">
        <v>77</v>
      </c>
      <c r="H485" s="10" t="s">
        <v>78</v>
      </c>
      <c r="I485" s="10" t="s">
        <v>79</v>
      </c>
      <c r="J485" s="10" t="s">
        <v>80</v>
      </c>
      <c r="K485" s="10" t="s">
        <v>81</v>
      </c>
      <c r="L485" s="10" t="s">
        <v>82</v>
      </c>
      <c r="M485" s="10" t="s">
        <v>83</v>
      </c>
      <c r="N485" s="10" t="s">
        <v>79</v>
      </c>
      <c r="O485" s="10" t="s">
        <v>80</v>
      </c>
      <c r="P485" s="10" t="s">
        <v>81</v>
      </c>
      <c r="Q485" s="26"/>
    </row>
    <row r="486" spans="1:19">
      <c r="A486" t="s">
        <v>158</v>
      </c>
      <c r="B486" s="3" t="s">
        <v>84</v>
      </c>
      <c r="C486" s="3">
        <v>1553</v>
      </c>
      <c r="D486" s="3">
        <v>1573</v>
      </c>
      <c r="E486" s="3"/>
      <c r="F486" s="3"/>
      <c r="G486" s="3"/>
      <c r="H486" s="3"/>
      <c r="I486" s="3">
        <f>D486-C486+F486-E486+H486-G486</f>
        <v>20</v>
      </c>
      <c r="J486" s="3">
        <v>2.7</v>
      </c>
      <c r="K486" s="3">
        <f>I486*J486</f>
        <v>54</v>
      </c>
      <c r="L486" s="3">
        <v>8569</v>
      </c>
      <c r="M486" s="3">
        <v>8771</v>
      </c>
      <c r="N486" s="3">
        <f>M486-L486</f>
        <v>202</v>
      </c>
      <c r="O486" s="3">
        <v>0.6</v>
      </c>
      <c r="P486" s="4">
        <f>N486*O486</f>
        <v>121.19999999999999</v>
      </c>
      <c r="Q486" s="4">
        <f>K486+P486</f>
        <v>175.2</v>
      </c>
    </row>
    <row r="487" spans="1:19" ht="27" customHeight="1">
      <c r="B487" s="15" t="s">
        <v>89</v>
      </c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</row>
    <row r="488" spans="1:19" ht="27" customHeight="1"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16" t="s">
        <v>86</v>
      </c>
      <c r="M488" s="16"/>
      <c r="N488" s="16"/>
      <c r="O488" s="16"/>
      <c r="P488" s="16"/>
      <c r="Q488" s="16"/>
    </row>
    <row r="489" spans="1:19" ht="27" customHeight="1">
      <c r="L489" s="17">
        <v>41655</v>
      </c>
      <c r="M489" s="18"/>
      <c r="N489" s="18"/>
      <c r="O489" s="18"/>
      <c r="P489" s="18"/>
      <c r="Q489" s="18"/>
      <c r="S489" s="6"/>
    </row>
    <row r="490" spans="1:19" ht="27" customHeight="1"/>
    <row r="491" spans="1:19" ht="27" customHeight="1"/>
    <row r="492" spans="1:19" ht="27" customHeight="1">
      <c r="C492" s="19" t="s">
        <v>67</v>
      </c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</row>
    <row r="493" spans="1:19" ht="27" customHeight="1">
      <c r="B493" s="20" t="s">
        <v>159</v>
      </c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</row>
    <row r="494" spans="1:19" ht="27" customHeight="1">
      <c r="B494" s="21" t="s">
        <v>69</v>
      </c>
      <c r="C494" s="22" t="s">
        <v>70</v>
      </c>
      <c r="D494" s="23"/>
      <c r="E494" s="23"/>
      <c r="F494" s="23"/>
      <c r="G494" s="23"/>
      <c r="H494" s="23"/>
      <c r="I494" s="23"/>
      <c r="J494" s="23"/>
      <c r="K494" s="24"/>
      <c r="L494" s="25" t="s">
        <v>71</v>
      </c>
      <c r="M494" s="25"/>
      <c r="N494" s="25"/>
      <c r="O494" s="25"/>
      <c r="P494" s="25"/>
      <c r="Q494" s="26" t="s">
        <v>72</v>
      </c>
    </row>
    <row r="495" spans="1:19" ht="27" customHeight="1">
      <c r="B495" s="21"/>
      <c r="C495" s="10" t="s">
        <v>73</v>
      </c>
      <c r="D495" s="10" t="s">
        <v>74</v>
      </c>
      <c r="E495" s="10" t="s">
        <v>75</v>
      </c>
      <c r="F495" s="10" t="s">
        <v>76</v>
      </c>
      <c r="G495" s="10" t="s">
        <v>77</v>
      </c>
      <c r="H495" s="10" t="s">
        <v>78</v>
      </c>
      <c r="I495" s="10" t="s">
        <v>79</v>
      </c>
      <c r="J495" s="10" t="s">
        <v>80</v>
      </c>
      <c r="K495" s="10" t="s">
        <v>81</v>
      </c>
      <c r="L495" s="10" t="s">
        <v>82</v>
      </c>
      <c r="M495" s="10" t="s">
        <v>83</v>
      </c>
      <c r="N495" s="10" t="s">
        <v>79</v>
      </c>
      <c r="O495" s="10" t="s">
        <v>80</v>
      </c>
      <c r="P495" s="10" t="s">
        <v>81</v>
      </c>
      <c r="Q495" s="26"/>
    </row>
    <row r="496" spans="1:19">
      <c r="A496" t="s">
        <v>160</v>
      </c>
      <c r="B496" s="3" t="s">
        <v>18</v>
      </c>
      <c r="C496" s="3"/>
      <c r="D496" s="3"/>
      <c r="E496" s="3">
        <v>0</v>
      </c>
      <c r="F496" s="3"/>
      <c r="G496" s="3">
        <v>0</v>
      </c>
      <c r="H496" s="3"/>
      <c r="I496" s="3">
        <v>0</v>
      </c>
      <c r="J496" s="3">
        <v>2.7</v>
      </c>
      <c r="K496" s="3">
        <v>0</v>
      </c>
      <c r="L496" s="3">
        <v>9520</v>
      </c>
      <c r="M496" s="3">
        <v>9708</v>
      </c>
      <c r="N496" s="3">
        <v>188</v>
      </c>
      <c r="O496" s="3">
        <v>0.6</v>
      </c>
      <c r="P496" s="4">
        <v>112.8</v>
      </c>
      <c r="Q496" s="4">
        <v>112.8</v>
      </c>
    </row>
    <row r="497" spans="1:19" ht="27" customHeight="1">
      <c r="B497" s="15" t="s">
        <v>89</v>
      </c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</row>
    <row r="498" spans="1:19" ht="27" customHeight="1"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16" t="s">
        <v>86</v>
      </c>
      <c r="M498" s="16"/>
      <c r="N498" s="16"/>
      <c r="O498" s="16"/>
      <c r="P498" s="16"/>
      <c r="Q498" s="16"/>
    </row>
    <row r="499" spans="1:19" ht="27" customHeight="1">
      <c r="L499" s="17">
        <v>41655</v>
      </c>
      <c r="M499" s="18"/>
      <c r="N499" s="18"/>
      <c r="O499" s="18"/>
      <c r="P499" s="18"/>
      <c r="Q499" s="18"/>
      <c r="S499" s="6"/>
    </row>
    <row r="500" spans="1:19" ht="27" customHeight="1"/>
    <row r="501" spans="1:19" ht="27" customHeight="1"/>
    <row r="502" spans="1:19" ht="27" customHeight="1">
      <c r="C502" s="19" t="s">
        <v>67</v>
      </c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</row>
    <row r="503" spans="1:19" ht="27" customHeight="1">
      <c r="B503" s="20" t="s">
        <v>161</v>
      </c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</row>
    <row r="504" spans="1:19" ht="27" customHeight="1">
      <c r="B504" s="21" t="s">
        <v>69</v>
      </c>
      <c r="C504" s="22" t="s">
        <v>70</v>
      </c>
      <c r="D504" s="23"/>
      <c r="E504" s="23"/>
      <c r="F504" s="23"/>
      <c r="G504" s="23"/>
      <c r="H504" s="23"/>
      <c r="I504" s="23"/>
      <c r="J504" s="23"/>
      <c r="K504" s="24"/>
      <c r="L504" s="25" t="s">
        <v>71</v>
      </c>
      <c r="M504" s="25"/>
      <c r="N504" s="25"/>
      <c r="O504" s="25"/>
      <c r="P504" s="25"/>
      <c r="Q504" s="26" t="s">
        <v>72</v>
      </c>
    </row>
    <row r="505" spans="1:19" ht="27" customHeight="1">
      <c r="B505" s="21"/>
      <c r="C505" s="10" t="s">
        <v>73</v>
      </c>
      <c r="D505" s="10" t="s">
        <v>74</v>
      </c>
      <c r="E505" s="10" t="s">
        <v>75</v>
      </c>
      <c r="F505" s="10" t="s">
        <v>76</v>
      </c>
      <c r="G505" s="10" t="s">
        <v>77</v>
      </c>
      <c r="H505" s="10" t="s">
        <v>78</v>
      </c>
      <c r="I505" s="10" t="s">
        <v>79</v>
      </c>
      <c r="J505" s="10" t="s">
        <v>80</v>
      </c>
      <c r="K505" s="10" t="s">
        <v>81</v>
      </c>
      <c r="L505" s="10" t="s">
        <v>82</v>
      </c>
      <c r="M505" s="10" t="s">
        <v>83</v>
      </c>
      <c r="N505" s="10" t="s">
        <v>79</v>
      </c>
      <c r="O505" s="10" t="s">
        <v>80</v>
      </c>
      <c r="P505" s="10" t="s">
        <v>81</v>
      </c>
      <c r="Q505" s="26"/>
    </row>
    <row r="506" spans="1:19">
      <c r="A506" t="s">
        <v>162</v>
      </c>
      <c r="B506" s="3" t="s">
        <v>84</v>
      </c>
      <c r="C506" s="3">
        <v>1018</v>
      </c>
      <c r="D506" s="3">
        <v>1097</v>
      </c>
      <c r="E506" s="3"/>
      <c r="F506" s="3"/>
      <c r="G506" s="3"/>
      <c r="H506" s="3"/>
      <c r="I506" s="3">
        <f>D506-C506+F506-E506+H506-G506</f>
        <v>79</v>
      </c>
      <c r="J506" s="3">
        <v>2.7</v>
      </c>
      <c r="K506" s="3">
        <f>I506*J506</f>
        <v>213.3</v>
      </c>
      <c r="L506" s="3">
        <v>20605</v>
      </c>
      <c r="M506" s="3">
        <v>21680</v>
      </c>
      <c r="N506" s="3">
        <f>M506-L506</f>
        <v>1075</v>
      </c>
      <c r="O506" s="3">
        <v>0.6</v>
      </c>
      <c r="P506" s="4">
        <f>N506*O506</f>
        <v>645</v>
      </c>
      <c r="Q506" s="4">
        <f>K506+P506</f>
        <v>858.3</v>
      </c>
    </row>
    <row r="507" spans="1:19" ht="27" customHeight="1">
      <c r="B507" s="15" t="s">
        <v>89</v>
      </c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</row>
    <row r="508" spans="1:19" ht="27" customHeight="1"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16" t="s">
        <v>86</v>
      </c>
      <c r="M508" s="16"/>
      <c r="N508" s="16"/>
      <c r="O508" s="16"/>
      <c r="P508" s="16"/>
      <c r="Q508" s="16"/>
    </row>
    <row r="509" spans="1:19" ht="27" customHeight="1">
      <c r="L509" s="17">
        <v>41655</v>
      </c>
      <c r="M509" s="18"/>
      <c r="N509" s="18"/>
      <c r="O509" s="18"/>
      <c r="P509" s="18"/>
      <c r="Q509" s="18"/>
      <c r="S509" s="6"/>
    </row>
    <row r="510" spans="1:19" ht="27" customHeight="1"/>
    <row r="511" spans="1:19" ht="27" customHeight="1"/>
    <row r="512" spans="1:19" ht="27" customHeight="1">
      <c r="C512" s="19" t="s">
        <v>67</v>
      </c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</row>
    <row r="513" spans="1:19" ht="27" customHeight="1">
      <c r="B513" s="20" t="s">
        <v>163</v>
      </c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</row>
    <row r="514" spans="1:19" ht="27" customHeight="1">
      <c r="B514" s="21" t="s">
        <v>69</v>
      </c>
      <c r="C514" s="22" t="s">
        <v>70</v>
      </c>
      <c r="D514" s="23"/>
      <c r="E514" s="23"/>
      <c r="F514" s="23"/>
      <c r="G514" s="23"/>
      <c r="H514" s="23"/>
      <c r="I514" s="23"/>
      <c r="J514" s="23"/>
      <c r="K514" s="24"/>
      <c r="L514" s="25" t="s">
        <v>71</v>
      </c>
      <c r="M514" s="25"/>
      <c r="N514" s="25"/>
      <c r="O514" s="25"/>
      <c r="P514" s="25"/>
      <c r="Q514" s="26" t="s">
        <v>72</v>
      </c>
    </row>
    <row r="515" spans="1:19" ht="27" customHeight="1">
      <c r="B515" s="21"/>
      <c r="C515" s="10" t="s">
        <v>73</v>
      </c>
      <c r="D515" s="10" t="s">
        <v>74</v>
      </c>
      <c r="E515" s="10" t="s">
        <v>75</v>
      </c>
      <c r="F515" s="10" t="s">
        <v>76</v>
      </c>
      <c r="G515" s="10" t="s">
        <v>77</v>
      </c>
      <c r="H515" s="10" t="s">
        <v>78</v>
      </c>
      <c r="I515" s="10" t="s">
        <v>79</v>
      </c>
      <c r="J515" s="10" t="s">
        <v>80</v>
      </c>
      <c r="K515" s="10" t="s">
        <v>81</v>
      </c>
      <c r="L515" s="10" t="s">
        <v>82</v>
      </c>
      <c r="M515" s="10" t="s">
        <v>83</v>
      </c>
      <c r="N515" s="10" t="s">
        <v>79</v>
      </c>
      <c r="O515" s="10" t="s">
        <v>80</v>
      </c>
      <c r="P515" s="10" t="s">
        <v>81</v>
      </c>
      <c r="Q515" s="26"/>
    </row>
    <row r="516" spans="1:19">
      <c r="A516" t="s">
        <v>164</v>
      </c>
      <c r="B516" s="3" t="s">
        <v>84</v>
      </c>
      <c r="C516" s="3">
        <v>1070</v>
      </c>
      <c r="D516" s="3">
        <v>1085</v>
      </c>
      <c r="E516" s="3"/>
      <c r="F516" s="3"/>
      <c r="G516" s="3"/>
      <c r="H516" s="3"/>
      <c r="I516" s="3">
        <f>D516-C516+F516-E516+H516-G516</f>
        <v>15</v>
      </c>
      <c r="J516" s="3">
        <v>2.7</v>
      </c>
      <c r="K516" s="3">
        <f>I516*J516</f>
        <v>40.5</v>
      </c>
      <c r="L516" s="3">
        <v>8587</v>
      </c>
      <c r="M516" s="3">
        <v>8801</v>
      </c>
      <c r="N516" s="3">
        <f>M516-L516</f>
        <v>214</v>
      </c>
      <c r="O516" s="3">
        <v>0.6</v>
      </c>
      <c r="P516" s="4">
        <f>N516*O516</f>
        <v>128.4</v>
      </c>
      <c r="Q516" s="4">
        <f>K516+P516</f>
        <v>168.9</v>
      </c>
    </row>
    <row r="517" spans="1:19" ht="27" customHeight="1">
      <c r="B517" s="15" t="s">
        <v>89</v>
      </c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</row>
    <row r="518" spans="1:19" ht="27" customHeight="1"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16" t="s">
        <v>86</v>
      </c>
      <c r="M518" s="16"/>
      <c r="N518" s="16"/>
      <c r="O518" s="16"/>
      <c r="P518" s="16"/>
      <c r="Q518" s="16"/>
    </row>
    <row r="519" spans="1:19" ht="27" customHeight="1">
      <c r="L519" s="17">
        <v>41655</v>
      </c>
      <c r="M519" s="18"/>
      <c r="N519" s="18"/>
      <c r="O519" s="18"/>
      <c r="P519" s="18"/>
      <c r="Q519" s="18"/>
      <c r="S519" s="6"/>
    </row>
    <row r="520" spans="1:19" ht="27" customHeight="1"/>
    <row r="521" spans="1:19" ht="27" customHeight="1"/>
    <row r="522" spans="1:19" ht="27" customHeight="1">
      <c r="C522" s="19" t="s">
        <v>67</v>
      </c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</row>
    <row r="523" spans="1:19" ht="27" customHeight="1">
      <c r="B523" s="20" t="s">
        <v>165</v>
      </c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</row>
    <row r="524" spans="1:19" ht="27" customHeight="1">
      <c r="B524" s="21" t="s">
        <v>69</v>
      </c>
      <c r="C524" s="22" t="s">
        <v>70</v>
      </c>
      <c r="D524" s="23"/>
      <c r="E524" s="23"/>
      <c r="F524" s="23"/>
      <c r="G524" s="23"/>
      <c r="H524" s="23"/>
      <c r="I524" s="23"/>
      <c r="J524" s="23"/>
      <c r="K524" s="24"/>
      <c r="L524" s="25" t="s">
        <v>71</v>
      </c>
      <c r="M524" s="25"/>
      <c r="N524" s="25"/>
      <c r="O524" s="25"/>
      <c r="P524" s="25"/>
      <c r="Q524" s="26" t="s">
        <v>72</v>
      </c>
    </row>
    <row r="525" spans="1:19" ht="27" customHeight="1">
      <c r="B525" s="21"/>
      <c r="C525" s="10" t="s">
        <v>73</v>
      </c>
      <c r="D525" s="10" t="s">
        <v>74</v>
      </c>
      <c r="E525" s="10" t="s">
        <v>75</v>
      </c>
      <c r="F525" s="10" t="s">
        <v>76</v>
      </c>
      <c r="G525" s="10" t="s">
        <v>77</v>
      </c>
      <c r="H525" s="10" t="s">
        <v>78</v>
      </c>
      <c r="I525" s="10" t="s">
        <v>79</v>
      </c>
      <c r="J525" s="10" t="s">
        <v>80</v>
      </c>
      <c r="K525" s="10" t="s">
        <v>81</v>
      </c>
      <c r="L525" s="10" t="s">
        <v>82</v>
      </c>
      <c r="M525" s="10" t="s">
        <v>83</v>
      </c>
      <c r="N525" s="10" t="s">
        <v>79</v>
      </c>
      <c r="O525" s="10" t="s">
        <v>80</v>
      </c>
      <c r="P525" s="10" t="s">
        <v>81</v>
      </c>
      <c r="Q525" s="26"/>
    </row>
    <row r="526" spans="1:19">
      <c r="A526" t="s">
        <v>166</v>
      </c>
      <c r="B526" s="3" t="s">
        <v>84</v>
      </c>
      <c r="C526" s="3">
        <v>210</v>
      </c>
      <c r="D526" s="3">
        <v>216</v>
      </c>
      <c r="E526" s="3"/>
      <c r="F526" s="3"/>
      <c r="G526" s="3"/>
      <c r="H526" s="3"/>
      <c r="I526" s="3">
        <f>D526-C526+F526-E526+H526-G526</f>
        <v>6</v>
      </c>
      <c r="J526" s="3">
        <v>2.7</v>
      </c>
      <c r="K526" s="3">
        <f>I526*J526</f>
        <v>16.200000000000003</v>
      </c>
      <c r="L526" s="3">
        <v>13320</v>
      </c>
      <c r="M526" s="3">
        <v>13434</v>
      </c>
      <c r="N526" s="3">
        <f>M526-L526</f>
        <v>114</v>
      </c>
      <c r="O526" s="3">
        <v>0.6</v>
      </c>
      <c r="P526" s="4">
        <f>N526*O526</f>
        <v>68.399999999999991</v>
      </c>
      <c r="Q526" s="4">
        <f>K526+P526</f>
        <v>84.6</v>
      </c>
    </row>
    <row r="527" spans="1:19" ht="27" customHeight="1">
      <c r="B527" s="15" t="s">
        <v>89</v>
      </c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</row>
    <row r="528" spans="1:19" ht="27" customHeight="1"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16" t="s">
        <v>86</v>
      </c>
      <c r="M528" s="16"/>
      <c r="N528" s="16"/>
      <c r="O528" s="16"/>
      <c r="P528" s="16"/>
      <c r="Q528" s="16"/>
    </row>
    <row r="529" spans="1:19" ht="27" customHeight="1">
      <c r="L529" s="17">
        <v>41655</v>
      </c>
      <c r="M529" s="18"/>
      <c r="N529" s="18"/>
      <c r="O529" s="18"/>
      <c r="P529" s="18"/>
      <c r="Q529" s="18"/>
      <c r="S529" s="6"/>
    </row>
    <row r="530" spans="1:19" ht="27" customHeight="1"/>
    <row r="531" spans="1:19" ht="27" customHeight="1"/>
    <row r="532" spans="1:19" ht="27" customHeight="1">
      <c r="C532" s="19" t="s">
        <v>67</v>
      </c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</row>
    <row r="533" spans="1:19" ht="27" customHeight="1">
      <c r="B533" s="20" t="s">
        <v>167</v>
      </c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</row>
    <row r="534" spans="1:19" ht="27" customHeight="1">
      <c r="B534" s="21" t="s">
        <v>69</v>
      </c>
      <c r="C534" s="22" t="s">
        <v>70</v>
      </c>
      <c r="D534" s="23"/>
      <c r="E534" s="23"/>
      <c r="F534" s="23"/>
      <c r="G534" s="23"/>
      <c r="H534" s="23"/>
      <c r="I534" s="23"/>
      <c r="J534" s="23"/>
      <c r="K534" s="24"/>
      <c r="L534" s="25" t="s">
        <v>71</v>
      </c>
      <c r="M534" s="25"/>
      <c r="N534" s="25"/>
      <c r="O534" s="25"/>
      <c r="P534" s="25"/>
      <c r="Q534" s="26" t="s">
        <v>72</v>
      </c>
    </row>
    <row r="535" spans="1:19" ht="27" customHeight="1">
      <c r="B535" s="21"/>
      <c r="C535" s="10" t="s">
        <v>73</v>
      </c>
      <c r="D535" s="10" t="s">
        <v>74</v>
      </c>
      <c r="E535" s="10" t="s">
        <v>75</v>
      </c>
      <c r="F535" s="10" t="s">
        <v>76</v>
      </c>
      <c r="G535" s="10" t="s">
        <v>77</v>
      </c>
      <c r="H535" s="10" t="s">
        <v>78</v>
      </c>
      <c r="I535" s="10" t="s">
        <v>79</v>
      </c>
      <c r="J535" s="10" t="s">
        <v>80</v>
      </c>
      <c r="K535" s="10" t="s">
        <v>81</v>
      </c>
      <c r="L535" s="10" t="s">
        <v>82</v>
      </c>
      <c r="M535" s="10" t="s">
        <v>83</v>
      </c>
      <c r="N535" s="10" t="s">
        <v>79</v>
      </c>
      <c r="O535" s="10" t="s">
        <v>80</v>
      </c>
      <c r="P535" s="10" t="s">
        <v>81</v>
      </c>
      <c r="Q535" s="26"/>
    </row>
    <row r="536" spans="1:19">
      <c r="A536" t="s">
        <v>51</v>
      </c>
      <c r="B536" s="3" t="s">
        <v>84</v>
      </c>
      <c r="C536" s="3">
        <v>291</v>
      </c>
      <c r="D536" s="3">
        <v>296</v>
      </c>
      <c r="E536" s="3"/>
      <c r="F536" s="3"/>
      <c r="G536" s="3"/>
      <c r="H536" s="3"/>
      <c r="I536" s="3">
        <f>D536-C536+F536-E536+H536-G536</f>
        <v>5</v>
      </c>
      <c r="J536" s="3">
        <v>2.7</v>
      </c>
      <c r="K536" s="3">
        <f>I536*J536</f>
        <v>13.5</v>
      </c>
      <c r="L536" s="3">
        <v>234</v>
      </c>
      <c r="M536" s="3">
        <v>341</v>
      </c>
      <c r="N536" s="3">
        <f>M536-L536</f>
        <v>107</v>
      </c>
      <c r="O536" s="3">
        <v>0.6</v>
      </c>
      <c r="P536" s="3">
        <f>N536*O536</f>
        <v>64.2</v>
      </c>
      <c r="Q536" s="12">
        <f>K536+P536</f>
        <v>77.7</v>
      </c>
    </row>
    <row r="537" spans="1:19" ht="27" customHeight="1">
      <c r="B537" s="14" t="s">
        <v>85</v>
      </c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</row>
    <row r="538" spans="1:19" ht="27" customHeight="1"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16" t="s">
        <v>86</v>
      </c>
      <c r="M538" s="16"/>
      <c r="N538" s="16"/>
      <c r="O538" s="16"/>
      <c r="P538" s="16"/>
      <c r="Q538" s="16"/>
    </row>
    <row r="539" spans="1:19" ht="27" customHeight="1">
      <c r="L539" s="17">
        <v>41655</v>
      </c>
      <c r="M539" s="18"/>
      <c r="N539" s="18"/>
      <c r="O539" s="18"/>
      <c r="P539" s="18"/>
      <c r="Q539" s="18"/>
      <c r="S539" s="6"/>
    </row>
    <row r="540" spans="1:19" ht="27" customHeight="1"/>
    <row r="541" spans="1:19" ht="27" customHeight="1"/>
    <row r="542" spans="1:19" ht="27" customHeight="1"/>
    <row r="543" spans="1:19" ht="27" customHeight="1">
      <c r="C543" s="19" t="s">
        <v>67</v>
      </c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</row>
    <row r="544" spans="1:19" ht="27" customHeight="1">
      <c r="B544" s="20" t="s">
        <v>168</v>
      </c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S544" s="6"/>
    </row>
    <row r="545" spans="1:19" ht="27" customHeight="1">
      <c r="B545" s="21" t="s">
        <v>69</v>
      </c>
      <c r="C545" s="22" t="s">
        <v>70</v>
      </c>
      <c r="D545" s="23"/>
      <c r="E545" s="23"/>
      <c r="F545" s="23"/>
      <c r="G545" s="23"/>
      <c r="H545" s="23"/>
      <c r="I545" s="23"/>
      <c r="J545" s="23"/>
      <c r="K545" s="24"/>
      <c r="L545" s="25" t="s">
        <v>71</v>
      </c>
      <c r="M545" s="25"/>
      <c r="N545" s="25"/>
      <c r="O545" s="25"/>
      <c r="P545" s="25"/>
      <c r="Q545" s="26" t="s">
        <v>72</v>
      </c>
    </row>
    <row r="546" spans="1:19" ht="27" customHeight="1">
      <c r="B546" s="21"/>
      <c r="C546" s="10" t="s">
        <v>73</v>
      </c>
      <c r="D546" s="10" t="s">
        <v>74</v>
      </c>
      <c r="E546" s="10" t="s">
        <v>75</v>
      </c>
      <c r="F546" s="10" t="s">
        <v>76</v>
      </c>
      <c r="G546" s="10" t="s">
        <v>77</v>
      </c>
      <c r="H546" s="10" t="s">
        <v>78</v>
      </c>
      <c r="I546" s="10" t="s">
        <v>79</v>
      </c>
      <c r="J546" s="10" t="s">
        <v>80</v>
      </c>
      <c r="K546" s="10" t="s">
        <v>81</v>
      </c>
      <c r="L546" s="10" t="s">
        <v>82</v>
      </c>
      <c r="M546" s="10" t="s">
        <v>83</v>
      </c>
      <c r="N546" s="10" t="s">
        <v>79</v>
      </c>
      <c r="O546" s="10" t="s">
        <v>80</v>
      </c>
      <c r="P546" s="10" t="s">
        <v>81</v>
      </c>
      <c r="Q546" s="26"/>
    </row>
    <row r="547" spans="1:19">
      <c r="A547" t="s">
        <v>52</v>
      </c>
      <c r="B547" s="3" t="s">
        <v>84</v>
      </c>
      <c r="C547" s="3"/>
      <c r="D547" s="3"/>
      <c r="E547" s="3"/>
      <c r="F547" s="3"/>
      <c r="G547" s="3"/>
      <c r="H547" s="3"/>
      <c r="I547" s="3">
        <f>D547-C547+F547-E547+H547-G547</f>
        <v>0</v>
      </c>
      <c r="J547" s="3">
        <v>2.7</v>
      </c>
      <c r="K547" s="3">
        <f>I547*J547</f>
        <v>0</v>
      </c>
      <c r="L547" s="3">
        <v>6931</v>
      </c>
      <c r="M547" s="3">
        <v>7333</v>
      </c>
      <c r="N547" s="3">
        <f>M547-L547</f>
        <v>402</v>
      </c>
      <c r="O547" s="3">
        <v>0.6</v>
      </c>
      <c r="P547" s="4">
        <f>N547*O547</f>
        <v>241.2</v>
      </c>
      <c r="Q547" s="4">
        <f>K547+P547</f>
        <v>241.2</v>
      </c>
    </row>
    <row r="548" spans="1:19" ht="27" customHeight="1">
      <c r="B548" s="14" t="s">
        <v>169</v>
      </c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</row>
    <row r="549" spans="1:19" ht="27" customHeight="1"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16" t="s">
        <v>86</v>
      </c>
      <c r="M549" s="16"/>
      <c r="N549" s="16"/>
      <c r="O549" s="16"/>
      <c r="P549" s="16"/>
      <c r="Q549" s="16"/>
    </row>
    <row r="550" spans="1:19" ht="27" customHeight="1">
      <c r="L550" s="17">
        <v>41655</v>
      </c>
      <c r="M550" s="18"/>
      <c r="N550" s="18"/>
      <c r="O550" s="18"/>
      <c r="P550" s="18"/>
      <c r="Q550" s="18"/>
      <c r="S550" s="6"/>
    </row>
    <row r="551" spans="1:19" ht="27" customHeight="1"/>
    <row r="552" spans="1:19" ht="27" customHeight="1"/>
    <row r="553" spans="1:19" ht="27" customHeight="1">
      <c r="C553" s="19" t="s">
        <v>67</v>
      </c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</row>
    <row r="554" spans="1:19" ht="27" customHeight="1">
      <c r="B554" s="20" t="s">
        <v>170</v>
      </c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</row>
    <row r="555" spans="1:19" ht="27" customHeight="1">
      <c r="B555" s="21" t="s">
        <v>69</v>
      </c>
      <c r="C555" s="22" t="s">
        <v>70</v>
      </c>
      <c r="D555" s="23"/>
      <c r="E555" s="23"/>
      <c r="F555" s="23"/>
      <c r="G555" s="23"/>
      <c r="H555" s="23"/>
      <c r="I555" s="23"/>
      <c r="J555" s="23"/>
      <c r="K555" s="24"/>
      <c r="L555" s="25" t="s">
        <v>71</v>
      </c>
      <c r="M555" s="25"/>
      <c r="N555" s="25"/>
      <c r="O555" s="25"/>
      <c r="P555" s="25"/>
      <c r="Q555" s="26" t="s">
        <v>72</v>
      </c>
    </row>
    <row r="556" spans="1:19" ht="27" customHeight="1">
      <c r="B556" s="21"/>
      <c r="C556" s="10" t="s">
        <v>73</v>
      </c>
      <c r="D556" s="10" t="s">
        <v>74</v>
      </c>
      <c r="E556" s="10" t="s">
        <v>75</v>
      </c>
      <c r="F556" s="10" t="s">
        <v>76</v>
      </c>
      <c r="G556" s="10" t="s">
        <v>77</v>
      </c>
      <c r="H556" s="10" t="s">
        <v>78</v>
      </c>
      <c r="I556" s="10" t="s">
        <v>79</v>
      </c>
      <c r="J556" s="10" t="s">
        <v>80</v>
      </c>
      <c r="K556" s="10" t="s">
        <v>81</v>
      </c>
      <c r="L556" s="10" t="s">
        <v>82</v>
      </c>
      <c r="M556" s="10" t="s">
        <v>83</v>
      </c>
      <c r="N556" s="10" t="s">
        <v>79</v>
      </c>
      <c r="O556" s="10" t="s">
        <v>80</v>
      </c>
      <c r="P556" s="10" t="s">
        <v>81</v>
      </c>
      <c r="Q556" s="26"/>
    </row>
    <row r="557" spans="1:19">
      <c r="A557" t="s">
        <v>171</v>
      </c>
      <c r="B557" s="3" t="s">
        <v>84</v>
      </c>
      <c r="C557" s="3">
        <v>1590</v>
      </c>
      <c r="D557" s="3">
        <v>1602</v>
      </c>
      <c r="E557" s="3"/>
      <c r="F557" s="3"/>
      <c r="G557" s="3"/>
      <c r="H557" s="3"/>
      <c r="I557" s="3">
        <f>D557-C557+F557-E557+H557-G557</f>
        <v>12</v>
      </c>
      <c r="J557" s="3">
        <v>2.7</v>
      </c>
      <c r="K557" s="3">
        <f>I557*J557</f>
        <v>32.400000000000006</v>
      </c>
      <c r="L557" s="3">
        <v>13607</v>
      </c>
      <c r="M557" s="3">
        <v>13729</v>
      </c>
      <c r="N557" s="3">
        <f>M557-L557</f>
        <v>122</v>
      </c>
      <c r="O557" s="3">
        <v>0.6</v>
      </c>
      <c r="P557" s="4">
        <f>N557*O557</f>
        <v>73.2</v>
      </c>
      <c r="Q557" s="4">
        <f>K557+P557</f>
        <v>105.60000000000001</v>
      </c>
    </row>
    <row r="558" spans="1:19" ht="27" customHeight="1">
      <c r="B558" s="15" t="s">
        <v>89</v>
      </c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</row>
    <row r="559" spans="1:19" ht="27" customHeight="1"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16" t="s">
        <v>86</v>
      </c>
      <c r="M559" s="16"/>
      <c r="N559" s="16"/>
      <c r="O559" s="16"/>
      <c r="P559" s="16"/>
      <c r="Q559" s="16"/>
    </row>
    <row r="560" spans="1:19" ht="27" customHeight="1">
      <c r="L560" s="17">
        <v>41655</v>
      </c>
      <c r="M560" s="18"/>
      <c r="N560" s="18"/>
      <c r="O560" s="18"/>
      <c r="P560" s="18"/>
      <c r="Q560" s="18"/>
      <c r="S560" s="6"/>
    </row>
    <row r="561" spans="1:19" ht="27" customHeight="1"/>
    <row r="562" spans="1:19" ht="27" customHeight="1"/>
    <row r="563" spans="1:19" ht="27" customHeight="1">
      <c r="C563" s="19" t="s">
        <v>67</v>
      </c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</row>
    <row r="564" spans="1:19" ht="27" customHeight="1">
      <c r="B564" s="20" t="s">
        <v>172</v>
      </c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</row>
    <row r="565" spans="1:19" ht="27" customHeight="1">
      <c r="B565" s="21" t="s">
        <v>69</v>
      </c>
      <c r="C565" s="22" t="s">
        <v>70</v>
      </c>
      <c r="D565" s="23"/>
      <c r="E565" s="23"/>
      <c r="F565" s="23"/>
      <c r="G565" s="23"/>
      <c r="H565" s="23"/>
      <c r="I565" s="23"/>
      <c r="J565" s="23"/>
      <c r="K565" s="24"/>
      <c r="L565" s="25" t="s">
        <v>71</v>
      </c>
      <c r="M565" s="25"/>
      <c r="N565" s="25"/>
      <c r="O565" s="25"/>
      <c r="P565" s="25"/>
      <c r="Q565" s="26" t="s">
        <v>72</v>
      </c>
    </row>
    <row r="566" spans="1:19" ht="27" customHeight="1">
      <c r="B566" s="21"/>
      <c r="C566" s="10" t="s">
        <v>73</v>
      </c>
      <c r="D566" s="10" t="s">
        <v>74</v>
      </c>
      <c r="E566" s="10" t="s">
        <v>75</v>
      </c>
      <c r="F566" s="10" t="s">
        <v>76</v>
      </c>
      <c r="G566" s="10" t="s">
        <v>77</v>
      </c>
      <c r="H566" s="10" t="s">
        <v>78</v>
      </c>
      <c r="I566" s="10" t="s">
        <v>79</v>
      </c>
      <c r="J566" s="10" t="s">
        <v>80</v>
      </c>
      <c r="K566" s="10" t="s">
        <v>81</v>
      </c>
      <c r="L566" s="10" t="s">
        <v>82</v>
      </c>
      <c r="M566" s="10" t="s">
        <v>83</v>
      </c>
      <c r="N566" s="10" t="s">
        <v>79</v>
      </c>
      <c r="O566" s="10" t="s">
        <v>80</v>
      </c>
      <c r="P566" s="10" t="s">
        <v>81</v>
      </c>
      <c r="Q566" s="26"/>
    </row>
    <row r="567" spans="1:19">
      <c r="A567" t="s">
        <v>53</v>
      </c>
      <c r="B567" s="3" t="s">
        <v>84</v>
      </c>
      <c r="C567" s="3">
        <v>896</v>
      </c>
      <c r="D567" s="3">
        <v>896</v>
      </c>
      <c r="E567" s="3"/>
      <c r="F567" s="3"/>
      <c r="G567" s="3"/>
      <c r="H567" s="3"/>
      <c r="I567" s="3">
        <f>D567-C567+F567-E567+H567-G567</f>
        <v>0</v>
      </c>
      <c r="J567" s="3">
        <v>2.7</v>
      </c>
      <c r="K567" s="3">
        <f>I567*J567</f>
        <v>0</v>
      </c>
      <c r="L567" s="3">
        <v>5995</v>
      </c>
      <c r="M567" s="3">
        <v>6353</v>
      </c>
      <c r="N567" s="3">
        <f>M567-L567</f>
        <v>358</v>
      </c>
      <c r="O567" s="3">
        <v>0.6</v>
      </c>
      <c r="P567" s="4">
        <f>N567*O567</f>
        <v>214.79999999999998</v>
      </c>
      <c r="Q567" s="4">
        <f>K567+P567</f>
        <v>214.79999999999998</v>
      </c>
    </row>
    <row r="568" spans="1:19" ht="27" customHeight="1">
      <c r="B568" s="14" t="s">
        <v>85</v>
      </c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</row>
    <row r="569" spans="1:19" ht="27" customHeight="1"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16" t="s">
        <v>86</v>
      </c>
      <c r="M569" s="16"/>
      <c r="N569" s="16"/>
      <c r="O569" s="16"/>
      <c r="P569" s="16"/>
      <c r="Q569" s="16"/>
    </row>
    <row r="570" spans="1:19" ht="27" customHeight="1">
      <c r="L570" s="17">
        <v>41655</v>
      </c>
      <c r="M570" s="18"/>
      <c r="N570" s="18"/>
      <c r="O570" s="18"/>
      <c r="P570" s="18"/>
      <c r="Q570" s="18"/>
      <c r="S570" s="6"/>
    </row>
    <row r="571" spans="1:19" ht="27" customHeight="1"/>
    <row r="572" spans="1:19" ht="27" customHeight="1"/>
    <row r="573" spans="1:19" ht="27" customHeight="1">
      <c r="C573" s="19" t="s">
        <v>67</v>
      </c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</row>
    <row r="574" spans="1:19" ht="27" customHeight="1">
      <c r="B574" s="20" t="s">
        <v>173</v>
      </c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</row>
    <row r="575" spans="1:19" ht="27" customHeight="1">
      <c r="B575" s="21" t="s">
        <v>69</v>
      </c>
      <c r="C575" s="22" t="s">
        <v>70</v>
      </c>
      <c r="D575" s="23"/>
      <c r="E575" s="23"/>
      <c r="F575" s="23"/>
      <c r="G575" s="23"/>
      <c r="H575" s="23"/>
      <c r="I575" s="23"/>
      <c r="J575" s="23"/>
      <c r="K575" s="24"/>
      <c r="L575" s="25" t="s">
        <v>71</v>
      </c>
      <c r="M575" s="25"/>
      <c r="N575" s="25"/>
      <c r="O575" s="25"/>
      <c r="P575" s="25"/>
      <c r="Q575" s="26" t="s">
        <v>72</v>
      </c>
    </row>
    <row r="576" spans="1:19" ht="27" customHeight="1">
      <c r="B576" s="21"/>
      <c r="C576" s="10" t="s">
        <v>73</v>
      </c>
      <c r="D576" s="10" t="s">
        <v>74</v>
      </c>
      <c r="E576" s="10" t="s">
        <v>75</v>
      </c>
      <c r="F576" s="10" t="s">
        <v>76</v>
      </c>
      <c r="G576" s="10" t="s">
        <v>77</v>
      </c>
      <c r="H576" s="10" t="s">
        <v>78</v>
      </c>
      <c r="I576" s="10" t="s">
        <v>79</v>
      </c>
      <c r="J576" s="10" t="s">
        <v>80</v>
      </c>
      <c r="K576" s="10" t="s">
        <v>81</v>
      </c>
      <c r="L576" s="10" t="s">
        <v>82</v>
      </c>
      <c r="M576" s="10" t="s">
        <v>83</v>
      </c>
      <c r="N576" s="10" t="s">
        <v>79</v>
      </c>
      <c r="O576" s="10" t="s">
        <v>80</v>
      </c>
      <c r="P576" s="10" t="s">
        <v>81</v>
      </c>
      <c r="Q576" s="26"/>
    </row>
    <row r="577" spans="1:19">
      <c r="A577" t="s">
        <v>54</v>
      </c>
      <c r="B577" s="3" t="s">
        <v>84</v>
      </c>
      <c r="C577" s="3">
        <v>403</v>
      </c>
      <c r="D577" s="3">
        <v>408</v>
      </c>
      <c r="E577" s="3"/>
      <c r="F577" s="3"/>
      <c r="G577" s="3"/>
      <c r="H577" s="3"/>
      <c r="I577" s="3">
        <f>D577-C577+F577-E577+H577-G577</f>
        <v>5</v>
      </c>
      <c r="J577" s="3">
        <v>2.7</v>
      </c>
      <c r="K577" s="3">
        <f>I577*J577</f>
        <v>13.5</v>
      </c>
      <c r="L577" s="3">
        <v>6399</v>
      </c>
      <c r="M577" s="3">
        <v>6595</v>
      </c>
      <c r="N577" s="3">
        <f>M577-L577</f>
        <v>196</v>
      </c>
      <c r="O577" s="3">
        <v>0.6</v>
      </c>
      <c r="P577" s="4">
        <f>N577*O577</f>
        <v>117.6</v>
      </c>
      <c r="Q577" s="4">
        <f>K577+P577</f>
        <v>131.1</v>
      </c>
    </row>
    <row r="578" spans="1:19" ht="27" customHeight="1">
      <c r="B578" s="14" t="s">
        <v>85</v>
      </c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</row>
    <row r="579" spans="1:19" ht="27" customHeight="1"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16" t="s">
        <v>86</v>
      </c>
      <c r="M579" s="16"/>
      <c r="N579" s="16"/>
      <c r="O579" s="16"/>
      <c r="P579" s="16"/>
      <c r="Q579" s="16"/>
    </row>
    <row r="580" spans="1:19" ht="27" customHeight="1">
      <c r="L580" s="17">
        <v>41655</v>
      </c>
      <c r="M580" s="18"/>
      <c r="N580" s="18"/>
      <c r="O580" s="18"/>
      <c r="P580" s="18"/>
      <c r="Q580" s="18"/>
      <c r="S580" s="6"/>
    </row>
    <row r="581" spans="1:19" ht="27" customHeight="1"/>
    <row r="582" spans="1:19" ht="27" customHeight="1"/>
    <row r="583" spans="1:19" ht="27" customHeight="1">
      <c r="C583" s="19" t="s">
        <v>67</v>
      </c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</row>
    <row r="584" spans="1:19" ht="27" customHeight="1">
      <c r="B584" s="20" t="s">
        <v>174</v>
      </c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</row>
    <row r="585" spans="1:19" ht="27" customHeight="1">
      <c r="B585" s="21" t="s">
        <v>69</v>
      </c>
      <c r="C585" s="22" t="s">
        <v>70</v>
      </c>
      <c r="D585" s="23"/>
      <c r="E585" s="23"/>
      <c r="F585" s="23"/>
      <c r="G585" s="23"/>
      <c r="H585" s="23"/>
      <c r="I585" s="23"/>
      <c r="J585" s="23"/>
      <c r="K585" s="24"/>
      <c r="L585" s="25" t="s">
        <v>71</v>
      </c>
      <c r="M585" s="25"/>
      <c r="N585" s="25"/>
      <c r="O585" s="25"/>
      <c r="P585" s="25"/>
      <c r="Q585" s="26" t="s">
        <v>72</v>
      </c>
    </row>
    <row r="586" spans="1:19" ht="27" customHeight="1">
      <c r="B586" s="21"/>
      <c r="C586" s="10" t="s">
        <v>73</v>
      </c>
      <c r="D586" s="10" t="s">
        <v>74</v>
      </c>
      <c r="E586" s="10" t="s">
        <v>75</v>
      </c>
      <c r="F586" s="10" t="s">
        <v>76</v>
      </c>
      <c r="G586" s="10" t="s">
        <v>77</v>
      </c>
      <c r="H586" s="10" t="s">
        <v>78</v>
      </c>
      <c r="I586" s="10" t="s">
        <v>79</v>
      </c>
      <c r="J586" s="10" t="s">
        <v>80</v>
      </c>
      <c r="K586" s="10" t="s">
        <v>81</v>
      </c>
      <c r="L586" s="10" t="s">
        <v>82</v>
      </c>
      <c r="M586" s="10" t="s">
        <v>83</v>
      </c>
      <c r="N586" s="10" t="s">
        <v>79</v>
      </c>
      <c r="O586" s="10" t="s">
        <v>80</v>
      </c>
      <c r="P586" s="10" t="s">
        <v>81</v>
      </c>
      <c r="Q586" s="26"/>
    </row>
    <row r="587" spans="1:19">
      <c r="A587" t="s">
        <v>175</v>
      </c>
      <c r="B587" s="3" t="s">
        <v>84</v>
      </c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4"/>
    </row>
    <row r="588" spans="1:19" ht="27" customHeight="1">
      <c r="B588" s="15" t="s">
        <v>89</v>
      </c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</row>
    <row r="589" spans="1:19" ht="27" customHeight="1"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16" t="s">
        <v>86</v>
      </c>
      <c r="M589" s="16"/>
      <c r="N589" s="16"/>
      <c r="O589" s="16"/>
      <c r="P589" s="16"/>
      <c r="Q589" s="16"/>
    </row>
    <row r="590" spans="1:19" ht="27" customHeight="1">
      <c r="L590" s="17">
        <v>41655</v>
      </c>
      <c r="M590" s="18"/>
      <c r="N590" s="18"/>
      <c r="O590" s="18"/>
      <c r="P590" s="18"/>
      <c r="Q590" s="18"/>
      <c r="S590" s="6"/>
    </row>
    <row r="591" spans="1:19" ht="27" customHeight="1">
      <c r="L591" s="8"/>
      <c r="M591" s="7"/>
      <c r="N591" s="7"/>
      <c r="O591" s="7"/>
      <c r="P591" s="7"/>
      <c r="Q591" s="9"/>
    </row>
    <row r="592" spans="1:19" ht="27" customHeight="1">
      <c r="L592" s="8"/>
      <c r="M592" s="7"/>
      <c r="N592" s="7"/>
      <c r="O592" s="7"/>
      <c r="P592" s="7"/>
      <c r="Q592" s="9"/>
    </row>
    <row r="593" spans="1:19" ht="27" customHeight="1">
      <c r="C593" s="19" t="s">
        <v>67</v>
      </c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</row>
    <row r="594" spans="1:19" ht="27" customHeight="1">
      <c r="B594" s="20" t="s">
        <v>176</v>
      </c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</row>
    <row r="595" spans="1:19" ht="27" customHeight="1">
      <c r="B595" s="21" t="s">
        <v>69</v>
      </c>
      <c r="C595" s="22" t="s">
        <v>70</v>
      </c>
      <c r="D595" s="23"/>
      <c r="E595" s="23"/>
      <c r="F595" s="23"/>
      <c r="G595" s="23"/>
      <c r="H595" s="23"/>
      <c r="I595" s="23"/>
      <c r="J595" s="23"/>
      <c r="K595" s="24"/>
      <c r="L595" s="25" t="s">
        <v>71</v>
      </c>
      <c r="M595" s="25"/>
      <c r="N595" s="25"/>
      <c r="O595" s="25"/>
      <c r="P595" s="25"/>
      <c r="Q595" s="26" t="s">
        <v>72</v>
      </c>
    </row>
    <row r="596" spans="1:19" ht="27" customHeight="1">
      <c r="B596" s="21"/>
      <c r="C596" s="10" t="s">
        <v>73</v>
      </c>
      <c r="D596" s="10" t="s">
        <v>74</v>
      </c>
      <c r="E596" s="10" t="s">
        <v>75</v>
      </c>
      <c r="F596" s="10" t="s">
        <v>76</v>
      </c>
      <c r="G596" s="10" t="s">
        <v>77</v>
      </c>
      <c r="H596" s="10" t="s">
        <v>78</v>
      </c>
      <c r="I596" s="10" t="s">
        <v>79</v>
      </c>
      <c r="J596" s="10" t="s">
        <v>80</v>
      </c>
      <c r="K596" s="10" t="s">
        <v>81</v>
      </c>
      <c r="L596" s="10" t="s">
        <v>82</v>
      </c>
      <c r="M596" s="10" t="s">
        <v>83</v>
      </c>
      <c r="N596" s="10" t="s">
        <v>79</v>
      </c>
      <c r="O596" s="10" t="s">
        <v>80</v>
      </c>
      <c r="P596" s="10" t="s">
        <v>81</v>
      </c>
      <c r="Q596" s="26"/>
    </row>
    <row r="597" spans="1:19">
      <c r="A597" t="s">
        <v>56</v>
      </c>
      <c r="B597" s="3" t="s">
        <v>84</v>
      </c>
      <c r="C597" s="3">
        <v>1363</v>
      </c>
      <c r="D597" s="3">
        <v>1404</v>
      </c>
      <c r="E597" s="3"/>
      <c r="F597" s="3"/>
      <c r="G597" s="3">
        <v>137</v>
      </c>
      <c r="H597" s="3">
        <v>142</v>
      </c>
      <c r="I597" s="3">
        <f>D597-C597+F597-E597+H597-G597</f>
        <v>46</v>
      </c>
      <c r="J597" s="3">
        <v>2.7</v>
      </c>
      <c r="K597" s="3">
        <f>I597*J597</f>
        <v>124.2</v>
      </c>
      <c r="L597" s="3">
        <v>11386</v>
      </c>
      <c r="M597" s="3">
        <v>11655</v>
      </c>
      <c r="N597" s="3">
        <f>M597-L597</f>
        <v>269</v>
      </c>
      <c r="O597" s="3">
        <v>0.6</v>
      </c>
      <c r="P597" s="4">
        <f>N597*O597</f>
        <v>161.4</v>
      </c>
      <c r="Q597" s="4">
        <f>K597+P597</f>
        <v>285.60000000000002</v>
      </c>
    </row>
    <row r="598" spans="1:19" ht="27" customHeight="1">
      <c r="B598" s="14" t="s">
        <v>85</v>
      </c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</row>
    <row r="599" spans="1:19" ht="27" customHeight="1"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16" t="s">
        <v>86</v>
      </c>
      <c r="M599" s="16"/>
      <c r="N599" s="16"/>
      <c r="O599" s="16"/>
      <c r="P599" s="16"/>
      <c r="Q599" s="16"/>
    </row>
    <row r="600" spans="1:19" ht="27" customHeight="1">
      <c r="L600" s="17">
        <v>41655</v>
      </c>
      <c r="M600" s="18"/>
      <c r="N600" s="18"/>
      <c r="O600" s="18"/>
      <c r="P600" s="18"/>
      <c r="Q600" s="18"/>
      <c r="S600" s="6"/>
    </row>
    <row r="601" spans="1:19" ht="27" customHeight="1"/>
    <row r="602" spans="1:19" ht="27" customHeight="1"/>
    <row r="603" spans="1:19" ht="27" customHeight="1">
      <c r="C603" s="19" t="s">
        <v>67</v>
      </c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</row>
    <row r="604" spans="1:19" ht="27" customHeight="1">
      <c r="B604" s="20" t="s">
        <v>177</v>
      </c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</row>
    <row r="605" spans="1:19" ht="27" customHeight="1">
      <c r="B605" s="21" t="s">
        <v>69</v>
      </c>
      <c r="C605" s="22" t="s">
        <v>70</v>
      </c>
      <c r="D605" s="23"/>
      <c r="E605" s="23"/>
      <c r="F605" s="23"/>
      <c r="G605" s="23"/>
      <c r="H605" s="23"/>
      <c r="I605" s="23"/>
      <c r="J605" s="23"/>
      <c r="K605" s="24"/>
      <c r="L605" s="25" t="s">
        <v>71</v>
      </c>
      <c r="M605" s="25"/>
      <c r="N605" s="25"/>
      <c r="O605" s="25"/>
      <c r="P605" s="25"/>
      <c r="Q605" s="26" t="s">
        <v>72</v>
      </c>
    </row>
    <row r="606" spans="1:19" ht="27" customHeight="1">
      <c r="B606" s="21"/>
      <c r="C606" s="10" t="s">
        <v>73</v>
      </c>
      <c r="D606" s="10" t="s">
        <v>74</v>
      </c>
      <c r="E606" s="10" t="s">
        <v>75</v>
      </c>
      <c r="F606" s="10" t="s">
        <v>76</v>
      </c>
      <c r="G606" s="10" t="s">
        <v>77</v>
      </c>
      <c r="H606" s="10" t="s">
        <v>78</v>
      </c>
      <c r="I606" s="10" t="s">
        <v>79</v>
      </c>
      <c r="J606" s="10" t="s">
        <v>80</v>
      </c>
      <c r="K606" s="10" t="s">
        <v>81</v>
      </c>
      <c r="L606" s="10" t="s">
        <v>82</v>
      </c>
      <c r="M606" s="10" t="s">
        <v>83</v>
      </c>
      <c r="N606" s="10" t="s">
        <v>79</v>
      </c>
      <c r="O606" s="10" t="s">
        <v>80</v>
      </c>
      <c r="P606" s="10" t="s">
        <v>81</v>
      </c>
      <c r="Q606" s="26"/>
    </row>
    <row r="607" spans="1:19">
      <c r="A607" t="s">
        <v>57</v>
      </c>
      <c r="B607" s="3" t="s">
        <v>84</v>
      </c>
      <c r="C607" s="3">
        <v>149</v>
      </c>
      <c r="D607" s="3">
        <v>202</v>
      </c>
      <c r="E607" s="3"/>
      <c r="F607" s="3"/>
      <c r="G607" s="3"/>
      <c r="H607" s="3"/>
      <c r="I607" s="3">
        <f>D607-C607+F607-E607+H607-G607</f>
        <v>53</v>
      </c>
      <c r="J607" s="3">
        <v>2.7</v>
      </c>
      <c r="K607" s="3">
        <f>I607*J607</f>
        <v>143.10000000000002</v>
      </c>
      <c r="L607" s="3">
        <v>23575</v>
      </c>
      <c r="M607" s="3">
        <v>24061</v>
      </c>
      <c r="N607" s="3">
        <f>M607-L607</f>
        <v>486</v>
      </c>
      <c r="O607" s="3">
        <v>0.6</v>
      </c>
      <c r="P607" s="4">
        <f>N607*O607</f>
        <v>291.59999999999997</v>
      </c>
      <c r="Q607" s="4">
        <f>K607+P607</f>
        <v>434.7</v>
      </c>
    </row>
    <row r="608" spans="1:19" ht="27" customHeight="1">
      <c r="B608" s="14" t="s">
        <v>85</v>
      </c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</row>
    <row r="609" spans="1:19" ht="27" customHeight="1"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16" t="s">
        <v>86</v>
      </c>
      <c r="M609" s="16"/>
      <c r="N609" s="16"/>
      <c r="O609" s="16"/>
      <c r="P609" s="16"/>
      <c r="Q609" s="16"/>
    </row>
    <row r="610" spans="1:19" ht="27" customHeight="1">
      <c r="L610" s="17">
        <v>41655</v>
      </c>
      <c r="M610" s="18"/>
      <c r="N610" s="18"/>
      <c r="O610" s="18"/>
      <c r="P610" s="18"/>
      <c r="Q610" s="18"/>
      <c r="S610" s="6"/>
    </row>
    <row r="611" spans="1:19" ht="27" customHeight="1"/>
    <row r="612" spans="1:19" ht="27" customHeight="1"/>
    <row r="613" spans="1:19" ht="27" customHeight="1">
      <c r="C613" s="19" t="s">
        <v>67</v>
      </c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</row>
    <row r="614" spans="1:19" ht="27" customHeight="1">
      <c r="B614" s="20" t="s">
        <v>178</v>
      </c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</row>
    <row r="615" spans="1:19" ht="27" customHeight="1">
      <c r="B615" s="21" t="s">
        <v>69</v>
      </c>
      <c r="C615" s="22" t="s">
        <v>70</v>
      </c>
      <c r="D615" s="23"/>
      <c r="E615" s="23"/>
      <c r="F615" s="23"/>
      <c r="G615" s="23"/>
      <c r="H615" s="23"/>
      <c r="I615" s="23"/>
      <c r="J615" s="23"/>
      <c r="K615" s="24"/>
      <c r="L615" s="25" t="s">
        <v>71</v>
      </c>
      <c r="M615" s="25"/>
      <c r="N615" s="25"/>
      <c r="O615" s="25"/>
      <c r="P615" s="25"/>
      <c r="Q615" s="26" t="s">
        <v>72</v>
      </c>
    </row>
    <row r="616" spans="1:19" ht="27" customHeight="1">
      <c r="B616" s="21"/>
      <c r="C616" s="10" t="s">
        <v>73</v>
      </c>
      <c r="D616" s="10" t="s">
        <v>74</v>
      </c>
      <c r="E616" s="10" t="s">
        <v>75</v>
      </c>
      <c r="F616" s="10" t="s">
        <v>76</v>
      </c>
      <c r="G616" s="10" t="s">
        <v>77</v>
      </c>
      <c r="H616" s="10" t="s">
        <v>78</v>
      </c>
      <c r="I616" s="10" t="s">
        <v>79</v>
      </c>
      <c r="J616" s="10" t="s">
        <v>80</v>
      </c>
      <c r="K616" s="10" t="s">
        <v>81</v>
      </c>
      <c r="L616" s="10" t="s">
        <v>82</v>
      </c>
      <c r="M616" s="10" t="s">
        <v>83</v>
      </c>
      <c r="N616" s="10" t="s">
        <v>79</v>
      </c>
      <c r="O616" s="10" t="s">
        <v>80</v>
      </c>
      <c r="P616" s="10" t="s">
        <v>81</v>
      </c>
      <c r="Q616" s="26"/>
      <c r="S616" s="6"/>
    </row>
    <row r="617" spans="1:19">
      <c r="A617" t="s">
        <v>58</v>
      </c>
      <c r="B617" s="3" t="s">
        <v>84</v>
      </c>
      <c r="C617" s="3">
        <v>1135</v>
      </c>
      <c r="D617" s="3">
        <v>1138</v>
      </c>
      <c r="E617" s="3"/>
      <c r="F617" s="3"/>
      <c r="G617" s="3"/>
      <c r="H617" s="3"/>
      <c r="I617" s="3">
        <f>D617-C617+F617-E617+H617-G617</f>
        <v>3</v>
      </c>
      <c r="J617" s="3">
        <v>2.7</v>
      </c>
      <c r="K617" s="3">
        <f>I617*J617</f>
        <v>8.1000000000000014</v>
      </c>
      <c r="L617" s="3">
        <v>5693</v>
      </c>
      <c r="M617" s="3">
        <v>5805</v>
      </c>
      <c r="N617" s="3">
        <f>M617-L617</f>
        <v>112</v>
      </c>
      <c r="O617" s="3">
        <v>0.6</v>
      </c>
      <c r="P617" s="4">
        <f>N617*O617</f>
        <v>67.2</v>
      </c>
      <c r="Q617" s="4">
        <f>K617+P617</f>
        <v>75.300000000000011</v>
      </c>
    </row>
    <row r="618" spans="1:19" ht="27" customHeight="1">
      <c r="B618" s="14" t="s">
        <v>85</v>
      </c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</row>
    <row r="619" spans="1:19" ht="27" customHeight="1"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16" t="s">
        <v>86</v>
      </c>
      <c r="M619" s="16"/>
      <c r="N619" s="16"/>
      <c r="O619" s="16"/>
      <c r="P619" s="16"/>
      <c r="Q619" s="16"/>
    </row>
    <row r="620" spans="1:19" ht="27" customHeight="1">
      <c r="L620" s="17">
        <v>41655</v>
      </c>
      <c r="M620" s="18"/>
      <c r="N620" s="18"/>
      <c r="O620" s="18"/>
      <c r="P620" s="18"/>
      <c r="Q620" s="18"/>
      <c r="S620" s="6"/>
    </row>
    <row r="621" spans="1:19" ht="27" customHeight="1"/>
    <row r="622" spans="1:19" ht="27" customHeight="1"/>
    <row r="623" spans="1:19" ht="27" customHeight="1">
      <c r="C623" s="19" t="s">
        <v>67</v>
      </c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</row>
    <row r="624" spans="1:19" ht="27" customHeight="1">
      <c r="B624" s="20" t="s">
        <v>179</v>
      </c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</row>
    <row r="625" spans="1:19" ht="27" customHeight="1">
      <c r="B625" s="21" t="s">
        <v>69</v>
      </c>
      <c r="C625" s="22" t="s">
        <v>70</v>
      </c>
      <c r="D625" s="23"/>
      <c r="E625" s="23"/>
      <c r="F625" s="23"/>
      <c r="G625" s="23"/>
      <c r="H625" s="23"/>
      <c r="I625" s="23"/>
      <c r="J625" s="23"/>
      <c r="K625" s="24"/>
      <c r="L625" s="25" t="s">
        <v>71</v>
      </c>
      <c r="M625" s="25"/>
      <c r="N625" s="25"/>
      <c r="O625" s="25"/>
      <c r="P625" s="25"/>
      <c r="Q625" s="26" t="s">
        <v>72</v>
      </c>
    </row>
    <row r="626" spans="1:19" ht="27" customHeight="1">
      <c r="B626" s="21"/>
      <c r="C626" s="10" t="s">
        <v>73</v>
      </c>
      <c r="D626" s="10" t="s">
        <v>74</v>
      </c>
      <c r="E626" s="10" t="s">
        <v>75</v>
      </c>
      <c r="F626" s="10" t="s">
        <v>76</v>
      </c>
      <c r="G626" s="10" t="s">
        <v>77</v>
      </c>
      <c r="H626" s="10" t="s">
        <v>78</v>
      </c>
      <c r="I626" s="10" t="s">
        <v>79</v>
      </c>
      <c r="J626" s="10" t="s">
        <v>80</v>
      </c>
      <c r="K626" s="10" t="s">
        <v>81</v>
      </c>
      <c r="L626" s="10" t="s">
        <v>82</v>
      </c>
      <c r="M626" s="10" t="s">
        <v>83</v>
      </c>
      <c r="N626" s="10" t="s">
        <v>79</v>
      </c>
      <c r="O626" s="10" t="s">
        <v>80</v>
      </c>
      <c r="P626" s="10" t="s">
        <v>81</v>
      </c>
      <c r="Q626" s="26"/>
    </row>
    <row r="627" spans="1:19">
      <c r="A627" t="s">
        <v>55</v>
      </c>
      <c r="B627" s="3" t="s">
        <v>84</v>
      </c>
      <c r="C627" s="3"/>
      <c r="D627" s="3"/>
      <c r="E627" s="3"/>
      <c r="F627" s="3"/>
      <c r="G627" s="3"/>
      <c r="H627" s="3"/>
      <c r="I627" s="3"/>
      <c r="J627" s="3"/>
      <c r="K627" s="3"/>
      <c r="L627" s="13">
        <v>6861</v>
      </c>
      <c r="M627" s="13">
        <v>7099</v>
      </c>
      <c r="N627" s="3">
        <f>M627-L627</f>
        <v>238</v>
      </c>
      <c r="O627" s="3">
        <v>0.6</v>
      </c>
      <c r="P627" s="4">
        <f>N627*O627</f>
        <v>142.79999999999998</v>
      </c>
      <c r="Q627" s="4">
        <f>K627+P627</f>
        <v>142.79999999999998</v>
      </c>
    </row>
    <row r="628" spans="1:19" ht="27" customHeight="1">
      <c r="B628" s="27" t="s">
        <v>180</v>
      </c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</row>
    <row r="629" spans="1:19" ht="27" customHeight="1"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16" t="s">
        <v>86</v>
      </c>
      <c r="M629" s="16"/>
      <c r="N629" s="16"/>
      <c r="O629" s="16"/>
      <c r="P629" s="16"/>
      <c r="Q629" s="16"/>
    </row>
    <row r="630" spans="1:19" ht="27" customHeight="1">
      <c r="L630" s="17">
        <v>41655</v>
      </c>
      <c r="M630" s="18"/>
      <c r="N630" s="18"/>
      <c r="O630" s="18"/>
      <c r="P630" s="18"/>
      <c r="Q630" s="18"/>
      <c r="S630" s="6"/>
    </row>
    <row r="631" spans="1:19" ht="27" customHeight="1"/>
    <row r="632" spans="1:19" ht="27" customHeight="1"/>
    <row r="633" spans="1:19" ht="27" customHeight="1">
      <c r="C633" s="19" t="s">
        <v>67</v>
      </c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</row>
    <row r="634" spans="1:19" ht="27" customHeight="1">
      <c r="B634" s="20" t="s">
        <v>181</v>
      </c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</row>
    <row r="635" spans="1:19" ht="27" customHeight="1">
      <c r="B635" s="21" t="s">
        <v>69</v>
      </c>
      <c r="C635" s="22" t="s">
        <v>70</v>
      </c>
      <c r="D635" s="23"/>
      <c r="E635" s="23"/>
      <c r="F635" s="23"/>
      <c r="G635" s="23"/>
      <c r="H635" s="23"/>
      <c r="I635" s="23"/>
      <c r="J635" s="23"/>
      <c r="K635" s="24"/>
      <c r="L635" s="25" t="s">
        <v>71</v>
      </c>
      <c r="M635" s="25"/>
      <c r="N635" s="25"/>
      <c r="O635" s="25"/>
      <c r="P635" s="25"/>
      <c r="Q635" s="26" t="s">
        <v>72</v>
      </c>
    </row>
    <row r="636" spans="1:19" ht="27" customHeight="1">
      <c r="B636" s="21"/>
      <c r="C636" s="10" t="s">
        <v>73</v>
      </c>
      <c r="D636" s="10" t="s">
        <v>74</v>
      </c>
      <c r="E636" s="10" t="s">
        <v>75</v>
      </c>
      <c r="F636" s="10" t="s">
        <v>76</v>
      </c>
      <c r="G636" s="10" t="s">
        <v>77</v>
      </c>
      <c r="H636" s="10" t="s">
        <v>78</v>
      </c>
      <c r="I636" s="10" t="s">
        <v>79</v>
      </c>
      <c r="J636" s="10" t="s">
        <v>80</v>
      </c>
      <c r="K636" s="10" t="s">
        <v>81</v>
      </c>
      <c r="L636" s="10" t="s">
        <v>82</v>
      </c>
      <c r="M636" s="10" t="s">
        <v>83</v>
      </c>
      <c r="N636" s="10" t="s">
        <v>79</v>
      </c>
      <c r="O636" s="10" t="s">
        <v>80</v>
      </c>
      <c r="P636" s="10" t="s">
        <v>81</v>
      </c>
      <c r="Q636" s="26"/>
    </row>
    <row r="637" spans="1:19">
      <c r="A637" t="s">
        <v>182</v>
      </c>
      <c r="B637" s="3" t="s">
        <v>84</v>
      </c>
      <c r="C637" s="3">
        <v>129</v>
      </c>
      <c r="D637" s="3">
        <v>160</v>
      </c>
      <c r="E637" s="3"/>
      <c r="F637" s="3"/>
      <c r="G637" s="3"/>
      <c r="H637" s="3"/>
      <c r="I637" s="3">
        <f>D637-C637+F637-E637+H637-G637</f>
        <v>31</v>
      </c>
      <c r="J637" s="3">
        <v>2.7</v>
      </c>
      <c r="K637" s="3">
        <f>I637*J637</f>
        <v>83.7</v>
      </c>
      <c r="L637" s="3">
        <v>13432</v>
      </c>
      <c r="M637" s="3">
        <v>13985</v>
      </c>
      <c r="N637" s="3">
        <f>M637-L637</f>
        <v>553</v>
      </c>
      <c r="O637" s="3">
        <v>0.6</v>
      </c>
      <c r="P637" s="4">
        <f>N637*O637</f>
        <v>331.8</v>
      </c>
      <c r="Q637" s="4">
        <f>K637+P637</f>
        <v>415.5</v>
      </c>
    </row>
    <row r="638" spans="1:19" ht="30.75" customHeight="1">
      <c r="B638" s="15" t="s">
        <v>89</v>
      </c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</row>
    <row r="639" spans="1:19" ht="25.5" customHeight="1"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16" t="s">
        <v>86</v>
      </c>
      <c r="M639" s="16"/>
      <c r="N639" s="16"/>
      <c r="O639" s="16"/>
      <c r="P639" s="16"/>
      <c r="Q639" s="16"/>
    </row>
    <row r="640" spans="1:19" ht="27" customHeight="1">
      <c r="L640" s="17">
        <v>41655</v>
      </c>
      <c r="M640" s="18"/>
      <c r="N640" s="18"/>
      <c r="O640" s="18"/>
      <c r="P640" s="18"/>
      <c r="Q640" s="18"/>
      <c r="S640" s="6"/>
    </row>
    <row r="641" spans="1:30" ht="25.5" customHeight="1">
      <c r="Z641" s="2">
        <f>Q653-[1]应收明细!BP53</f>
        <v>5352.6999999999935</v>
      </c>
      <c r="AA641">
        <f>6760+7152</f>
        <v>13912</v>
      </c>
    </row>
    <row r="642" spans="1:30" ht="16.5" customHeight="1"/>
    <row r="643" spans="1:30" ht="21.75" customHeight="1">
      <c r="C643" s="19" t="s">
        <v>67</v>
      </c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X643">
        <v>10541</v>
      </c>
      <c r="AA643">
        <f>Q653+[1]通知单李正安!R5</f>
        <v>19653.299999999992</v>
      </c>
    </row>
    <row r="644" spans="1:30" ht="23.25" customHeight="1">
      <c r="B644" s="20" t="s">
        <v>183</v>
      </c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X644">
        <v>7925</v>
      </c>
    </row>
    <row r="645" spans="1:30" ht="42.75" customHeight="1">
      <c r="B645" s="21" t="s">
        <v>69</v>
      </c>
      <c r="C645" s="22" t="s">
        <v>70</v>
      </c>
      <c r="D645" s="23"/>
      <c r="E645" s="23"/>
      <c r="F645" s="23"/>
      <c r="G645" s="23"/>
      <c r="H645" s="23"/>
      <c r="I645" s="23"/>
      <c r="J645" s="23"/>
      <c r="K645" s="24"/>
      <c r="L645" s="25" t="s">
        <v>71</v>
      </c>
      <c r="M645" s="25"/>
      <c r="N645" s="25"/>
      <c r="O645" s="25"/>
      <c r="P645" s="25"/>
      <c r="Q645" s="26" t="s">
        <v>72</v>
      </c>
    </row>
    <row r="646" spans="1:30" ht="26.25" customHeight="1">
      <c r="B646" s="21"/>
      <c r="C646" s="10" t="s">
        <v>73</v>
      </c>
      <c r="D646" s="10" t="s">
        <v>74</v>
      </c>
      <c r="E646" s="10" t="s">
        <v>75</v>
      </c>
      <c r="F646" s="10" t="s">
        <v>76</v>
      </c>
      <c r="G646" s="10" t="s">
        <v>77</v>
      </c>
      <c r="H646" s="10" t="s">
        <v>78</v>
      </c>
      <c r="I646" s="10" t="s">
        <v>79</v>
      </c>
      <c r="J646" s="10" t="s">
        <v>80</v>
      </c>
      <c r="K646" s="10" t="s">
        <v>81</v>
      </c>
      <c r="L646" s="10" t="s">
        <v>82</v>
      </c>
      <c r="M646" s="10" t="s">
        <v>83</v>
      </c>
      <c r="N646" s="10" t="s">
        <v>79</v>
      </c>
      <c r="O646" s="10" t="s">
        <v>80</v>
      </c>
      <c r="P646" s="10" t="s">
        <v>81</v>
      </c>
      <c r="Q646" s="26"/>
    </row>
    <row r="647" spans="1:30">
      <c r="A647" t="s">
        <v>59</v>
      </c>
      <c r="B647" s="3" t="s">
        <v>84</v>
      </c>
      <c r="C647" s="3">
        <v>1854</v>
      </c>
      <c r="D647" s="3">
        <v>1916</v>
      </c>
      <c r="E647" s="3"/>
      <c r="F647" s="3"/>
      <c r="G647" s="3"/>
      <c r="H647" s="3"/>
      <c r="I647" s="3">
        <f>D647-C647+F647-E647+H647-G647</f>
        <v>62</v>
      </c>
      <c r="J647" s="3">
        <v>2.7</v>
      </c>
      <c r="K647" s="3">
        <f>I647*J647</f>
        <v>167.4</v>
      </c>
      <c r="L647" s="3">
        <v>13122</v>
      </c>
      <c r="M647" s="3">
        <v>13479</v>
      </c>
      <c r="N647" s="3">
        <f>M647-L647</f>
        <v>357</v>
      </c>
      <c r="O647" s="3">
        <v>0.6</v>
      </c>
      <c r="P647" s="4">
        <f>N647*O647</f>
        <v>214.2</v>
      </c>
      <c r="Q647" s="4">
        <f>K647+P647</f>
        <v>381.6</v>
      </c>
    </row>
    <row r="648" spans="1:30" ht="27" customHeight="1">
      <c r="B648" s="14" t="s">
        <v>85</v>
      </c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</row>
    <row r="649" spans="1:30" ht="24" customHeight="1"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16" t="s">
        <v>86</v>
      </c>
      <c r="M649" s="16"/>
      <c r="N649" s="16"/>
      <c r="O649" s="16"/>
      <c r="P649" s="16"/>
      <c r="Q649" s="16"/>
    </row>
    <row r="650" spans="1:30" ht="27" customHeight="1">
      <c r="L650" s="17">
        <v>41655</v>
      </c>
      <c r="M650" s="18"/>
      <c r="N650" s="18"/>
      <c r="O650" s="18"/>
      <c r="P650" s="18"/>
      <c r="Q650" s="18"/>
      <c r="S650" s="6"/>
    </row>
    <row r="651" spans="1:30" ht="2.25" customHeight="1"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16"/>
      <c r="M651" s="16"/>
      <c r="N651" s="16"/>
      <c r="O651" s="16"/>
      <c r="P651" s="16"/>
      <c r="Q651" s="16"/>
    </row>
    <row r="652" spans="1:30" ht="0.75" customHeight="1">
      <c r="L652" s="17"/>
      <c r="M652" s="18"/>
      <c r="N652" s="18"/>
      <c r="O652" s="18"/>
      <c r="P652" s="18"/>
      <c r="Q652" s="18"/>
    </row>
    <row r="653" spans="1:30" hidden="1">
      <c r="I653">
        <f>I6+I16+I26+I36+I46+I56+I66+I76+I86+I96+I106+I116+I126+I136+I146+I156+I166+I176+I186+I196+I206+I216+I226+I236+I246+I256+I266+I276+I286+I296+I306+I316+I326+I336+I346+I356+I366+I376+I386+I396+I406+I416+I426+I436+I446+I456+I466+I476+I486+I496+I506+I516+I526+I536+I547+I557+I567+I577+I587+I597+I607+I617+I627+I637+I647</f>
        <v>1525</v>
      </c>
      <c r="J653">
        <v>2.7</v>
      </c>
      <c r="K653">
        <f>K6+K16+K26+K36+K46+K56+K66+K76+K86+K96+K106+K116+K126+K136+K146+K156+K166+K176+K186+K196+K206+K216+K226+K236+K246+K256+K266+K276+K286+K296+K306+K316+K326+K336+K346+K356+K366+K376+K386+K396+K406+K416+K426+K436+K446+K456+K466+K476+K486+K496+K506+K516+K526+K536+K547+K557+K567+K577+K587+K597+K607+K617+K627+K637+K647</f>
        <v>4117.5</v>
      </c>
      <c r="L653">
        <f>L6+L16+L26+L36+L46+L56+L66+L76+L86+L96+L106+L116+L126+L136+L146+L156+L166+L176+L186+L196+L206+L216+L226+L236+L246+L256+L266+L276+L286+L296+L306+L316+L326+L336+L346+L356+L366+L376+L386+L396+L406+L416+L426+L436+L446+L456+L466+L476+L486+L496+L506+L516+L526+L536+L547+L557+L567+L577+L587+L597+L607+L617+L627+L637+L647</f>
        <v>730126</v>
      </c>
      <c r="M653">
        <f>M6+M16+M26+M36+M46+M56+M66+M76+M86+M96+M106+M116+M126+M136+M146+M156+M166+M176+M186+M196+M206+M216+M226+M236+M246+M256+M266+M276+M286+M296+M306+M316+M326+M336+M346+M356+M366+M376+M386+M396+M406+M416+M426+M436+M446+M456+M466+M476+M486+M496+M506+M516+M526+M536+M547+M557+M567+M577+M587+M597+M607+M617+M627+M637+M647</f>
        <v>755718</v>
      </c>
      <c r="N653">
        <f>N6+N16+N26+N36+N46+N56+N66+N76+N86+N96+N106+N116+N126+N136+N146+N156+N166+N176+N186+N196+N206+N216+N226+N236+N246+N256+N266+N276+N286+N296+N306+N316+N326+N336+N346+N356+N366+N376+N386+N396+N406+N416+N426+N436+N446+N456+N466+N476+N486+N496+N506+N516+N526+N536+N547+N557+N567+N577+N587+N597+N607+N617+N627+N637+N647</f>
        <v>25592</v>
      </c>
      <c r="O653">
        <v>0.6</v>
      </c>
      <c r="P653" s="2">
        <f>P6+P16+P26+P36+P46+P56+P66+P76+P86+P96+P106+P116+P126+P136+P146+P156+P166+P176+P186+P196+P206+P216+P226+P236+P246+P256+P266+P276+P286+P296+P306+P316+P326+P336+P346+P356+P366+P376+P386+P396+P406+P416+P426+P436+P446+P456+P466+P476+P486+P496+P506+P516+P526+P536+P547+P557+P567+P577+P587+P597+P607+P617+P627+P637+P647</f>
        <v>15355.199999999999</v>
      </c>
      <c r="Q653" s="2">
        <f>Q6+Q16+Q26+Q36+Q46+Q56+Q66+Q76+Q86+Q96+Q106+Q116+Q126+Q136+Q146+Q156+Q166+Q176+Q186+Q196+Q206+Q216+Q226+Q236+Q246+Q256+Q266+Q276+Q286+Q296+Q306+Q316+Q326+Q336+Q346+Q356+Q366+Q376+Q386+Q396+Q406+Q416+Q426+Q436+Q446+Q456+Q466+Q476+Q486+Q496+Q506+Q516+Q526+Q536+Q547+Q557+Q567+Q577+Q587+Q597+Q607+Q617+Q627+Q637+Q647</f>
        <v>19472.699999999993</v>
      </c>
    </row>
    <row r="654" spans="1:30" hidden="1">
      <c r="K654">
        <f>I653*J653</f>
        <v>4117.5</v>
      </c>
      <c r="N654">
        <f>M653-L653</f>
        <v>25592</v>
      </c>
      <c r="O654">
        <v>0.6</v>
      </c>
      <c r="P654">
        <f>N654*O654</f>
        <v>15355.199999999999</v>
      </c>
    </row>
    <row r="655" spans="1:30" hidden="1">
      <c r="Q655" s="2">
        <f>K653+P653</f>
        <v>19472.699999999997</v>
      </c>
      <c r="AD655" s="2">
        <f>Q655+[1]通知单李正安!R5</f>
        <v>19653.299999999996</v>
      </c>
    </row>
    <row r="656" spans="1:30" hidden="1">
      <c r="Q656" s="2">
        <f>'[2]2013年6月工资表    '!$P$127</f>
        <v>11800</v>
      </c>
    </row>
    <row r="657" spans="13:17" hidden="1">
      <c r="Q657" s="2">
        <f>[1]应收明细!CJ53</f>
        <v>7789</v>
      </c>
    </row>
    <row r="658" spans="13:17" hidden="1">
      <c r="M658">
        <f>7530+[1]应收明细!CF53-315</f>
        <v>17908</v>
      </c>
      <c r="Q658" s="2">
        <f>SUM(Q656:Q657)</f>
        <v>19589</v>
      </c>
    </row>
    <row r="659" spans="13:17" hidden="1"/>
    <row r="660" spans="13:17" hidden="1"/>
    <row r="661" spans="13:17" hidden="1">
      <c r="Q661" s="2">
        <f>Q655-Q659</f>
        <v>19472.699999999997</v>
      </c>
    </row>
  </sheetData>
  <mergeCells count="587">
    <mergeCell ref="L652:Q652"/>
    <mergeCell ref="B648:Q648"/>
    <mergeCell ref="L649:Q649"/>
    <mergeCell ref="L650:Q650"/>
    <mergeCell ref="L651:Q651"/>
    <mergeCell ref="B644:Q644"/>
    <mergeCell ref="B645:B646"/>
    <mergeCell ref="C645:K645"/>
    <mergeCell ref="L645:P645"/>
    <mergeCell ref="Q645:Q646"/>
    <mergeCell ref="B638:Q638"/>
    <mergeCell ref="L639:Q639"/>
    <mergeCell ref="L640:Q640"/>
    <mergeCell ref="C643:Q643"/>
    <mergeCell ref="B634:Q634"/>
    <mergeCell ref="B635:B636"/>
    <mergeCell ref="C635:K635"/>
    <mergeCell ref="L635:P635"/>
    <mergeCell ref="Q635:Q636"/>
    <mergeCell ref="B628:Q628"/>
    <mergeCell ref="L629:Q629"/>
    <mergeCell ref="L630:Q630"/>
    <mergeCell ref="C633:Q633"/>
    <mergeCell ref="B624:Q624"/>
    <mergeCell ref="B625:B626"/>
    <mergeCell ref="C625:K625"/>
    <mergeCell ref="L625:P625"/>
    <mergeCell ref="Q625:Q626"/>
    <mergeCell ref="B618:Q618"/>
    <mergeCell ref="L619:Q619"/>
    <mergeCell ref="L620:Q620"/>
    <mergeCell ref="C623:Q623"/>
    <mergeCell ref="B614:Q614"/>
    <mergeCell ref="B615:B616"/>
    <mergeCell ref="C615:K615"/>
    <mergeCell ref="L615:P615"/>
    <mergeCell ref="Q615:Q616"/>
    <mergeCell ref="B608:Q608"/>
    <mergeCell ref="L609:Q609"/>
    <mergeCell ref="L610:Q610"/>
    <mergeCell ref="C613:Q613"/>
    <mergeCell ref="B604:Q604"/>
    <mergeCell ref="B605:B606"/>
    <mergeCell ref="C605:K605"/>
    <mergeCell ref="L605:P605"/>
    <mergeCell ref="Q605:Q606"/>
    <mergeCell ref="B598:Q598"/>
    <mergeCell ref="L599:Q599"/>
    <mergeCell ref="L600:Q600"/>
    <mergeCell ref="C603:Q603"/>
    <mergeCell ref="B594:Q594"/>
    <mergeCell ref="B595:B596"/>
    <mergeCell ref="C595:K595"/>
    <mergeCell ref="L595:P595"/>
    <mergeCell ref="Q595:Q596"/>
    <mergeCell ref="B588:Q588"/>
    <mergeCell ref="L589:Q589"/>
    <mergeCell ref="L590:Q590"/>
    <mergeCell ref="C593:Q593"/>
    <mergeCell ref="B584:Q584"/>
    <mergeCell ref="B585:B586"/>
    <mergeCell ref="C585:K585"/>
    <mergeCell ref="L585:P585"/>
    <mergeCell ref="Q585:Q586"/>
    <mergeCell ref="B578:Q578"/>
    <mergeCell ref="L579:Q579"/>
    <mergeCell ref="L580:Q580"/>
    <mergeCell ref="C583:Q583"/>
    <mergeCell ref="B574:Q574"/>
    <mergeCell ref="B575:B576"/>
    <mergeCell ref="C575:K575"/>
    <mergeCell ref="L575:P575"/>
    <mergeCell ref="Q575:Q576"/>
    <mergeCell ref="B568:Q568"/>
    <mergeCell ref="L569:Q569"/>
    <mergeCell ref="L570:Q570"/>
    <mergeCell ref="C573:Q573"/>
    <mergeCell ref="B564:Q564"/>
    <mergeCell ref="B565:B566"/>
    <mergeCell ref="C565:K565"/>
    <mergeCell ref="L565:P565"/>
    <mergeCell ref="Q565:Q566"/>
    <mergeCell ref="B558:Q558"/>
    <mergeCell ref="L559:Q559"/>
    <mergeCell ref="L560:Q560"/>
    <mergeCell ref="C563:Q563"/>
    <mergeCell ref="B554:Q554"/>
    <mergeCell ref="B555:B556"/>
    <mergeCell ref="C555:K555"/>
    <mergeCell ref="L555:P555"/>
    <mergeCell ref="Q555:Q556"/>
    <mergeCell ref="B548:Q548"/>
    <mergeCell ref="L549:Q549"/>
    <mergeCell ref="L550:Q550"/>
    <mergeCell ref="C553:Q553"/>
    <mergeCell ref="B544:Q544"/>
    <mergeCell ref="B545:B546"/>
    <mergeCell ref="C545:K545"/>
    <mergeCell ref="L545:P545"/>
    <mergeCell ref="Q545:Q546"/>
    <mergeCell ref="B537:Q537"/>
    <mergeCell ref="L538:Q538"/>
    <mergeCell ref="L539:Q539"/>
    <mergeCell ref="C543:Q543"/>
    <mergeCell ref="B533:Q533"/>
    <mergeCell ref="B534:B535"/>
    <mergeCell ref="C534:K534"/>
    <mergeCell ref="L534:P534"/>
    <mergeCell ref="Q534:Q535"/>
    <mergeCell ref="B527:Q527"/>
    <mergeCell ref="L528:Q528"/>
    <mergeCell ref="L529:Q529"/>
    <mergeCell ref="C532:Q532"/>
    <mergeCell ref="B523:Q523"/>
    <mergeCell ref="B524:B525"/>
    <mergeCell ref="C524:K524"/>
    <mergeCell ref="L524:P524"/>
    <mergeCell ref="Q524:Q525"/>
    <mergeCell ref="B517:Q517"/>
    <mergeCell ref="L518:Q518"/>
    <mergeCell ref="L519:Q519"/>
    <mergeCell ref="C522:Q522"/>
    <mergeCell ref="B513:Q513"/>
    <mergeCell ref="B514:B515"/>
    <mergeCell ref="C514:K514"/>
    <mergeCell ref="L514:P514"/>
    <mergeCell ref="Q514:Q515"/>
    <mergeCell ref="B507:Q507"/>
    <mergeCell ref="L508:Q508"/>
    <mergeCell ref="L509:Q509"/>
    <mergeCell ref="C512:Q512"/>
    <mergeCell ref="B503:Q503"/>
    <mergeCell ref="B504:B505"/>
    <mergeCell ref="C504:K504"/>
    <mergeCell ref="L504:P504"/>
    <mergeCell ref="Q504:Q505"/>
    <mergeCell ref="B497:Q497"/>
    <mergeCell ref="L498:Q498"/>
    <mergeCell ref="L499:Q499"/>
    <mergeCell ref="C502:Q502"/>
    <mergeCell ref="B493:Q493"/>
    <mergeCell ref="B494:B495"/>
    <mergeCell ref="C494:K494"/>
    <mergeCell ref="L494:P494"/>
    <mergeCell ref="Q494:Q495"/>
    <mergeCell ref="B487:Q487"/>
    <mergeCell ref="L488:Q488"/>
    <mergeCell ref="L489:Q489"/>
    <mergeCell ref="C492:Q492"/>
    <mergeCell ref="B483:Q483"/>
    <mergeCell ref="B484:B485"/>
    <mergeCell ref="C484:K484"/>
    <mergeCell ref="L484:P484"/>
    <mergeCell ref="Q484:Q485"/>
    <mergeCell ref="B477:Q477"/>
    <mergeCell ref="L478:Q478"/>
    <mergeCell ref="L479:Q479"/>
    <mergeCell ref="C482:Q482"/>
    <mergeCell ref="B473:Q473"/>
    <mergeCell ref="B474:B475"/>
    <mergeCell ref="C474:K474"/>
    <mergeCell ref="L474:P474"/>
    <mergeCell ref="Q474:Q475"/>
    <mergeCell ref="B467:Q467"/>
    <mergeCell ref="L468:Q468"/>
    <mergeCell ref="L469:Q469"/>
    <mergeCell ref="C472:Q472"/>
    <mergeCell ref="B463:Q463"/>
    <mergeCell ref="B464:B465"/>
    <mergeCell ref="C464:K464"/>
    <mergeCell ref="L464:P464"/>
    <mergeCell ref="Q464:Q465"/>
    <mergeCell ref="B457:Q457"/>
    <mergeCell ref="L458:Q458"/>
    <mergeCell ref="L459:Q459"/>
    <mergeCell ref="C462:Q462"/>
    <mergeCell ref="B453:Q453"/>
    <mergeCell ref="B454:B455"/>
    <mergeCell ref="C454:K454"/>
    <mergeCell ref="L454:P454"/>
    <mergeCell ref="Q454:Q455"/>
    <mergeCell ref="B447:Q447"/>
    <mergeCell ref="L448:Q448"/>
    <mergeCell ref="L449:Q449"/>
    <mergeCell ref="C452:Q452"/>
    <mergeCell ref="B443:Q443"/>
    <mergeCell ref="B444:B445"/>
    <mergeCell ref="C444:K444"/>
    <mergeCell ref="L444:P444"/>
    <mergeCell ref="Q444:Q445"/>
    <mergeCell ref="B437:Q437"/>
    <mergeCell ref="L438:Q438"/>
    <mergeCell ref="L439:Q439"/>
    <mergeCell ref="C442:Q442"/>
    <mergeCell ref="B433:Q433"/>
    <mergeCell ref="B434:B435"/>
    <mergeCell ref="C434:K434"/>
    <mergeCell ref="L434:P434"/>
    <mergeCell ref="Q434:Q435"/>
    <mergeCell ref="B427:Q427"/>
    <mergeCell ref="L428:Q428"/>
    <mergeCell ref="L429:Q429"/>
    <mergeCell ref="C432:Q432"/>
    <mergeCell ref="B423:Q423"/>
    <mergeCell ref="B424:B425"/>
    <mergeCell ref="C424:K424"/>
    <mergeCell ref="L424:P424"/>
    <mergeCell ref="Q424:Q425"/>
    <mergeCell ref="B417:Q417"/>
    <mergeCell ref="L418:Q418"/>
    <mergeCell ref="L419:Q419"/>
    <mergeCell ref="C422:Q422"/>
    <mergeCell ref="B413:Q413"/>
    <mergeCell ref="B414:B415"/>
    <mergeCell ref="C414:K414"/>
    <mergeCell ref="L414:P414"/>
    <mergeCell ref="Q414:Q415"/>
    <mergeCell ref="B407:Q407"/>
    <mergeCell ref="L408:Q408"/>
    <mergeCell ref="L409:Q409"/>
    <mergeCell ref="C412:Q412"/>
    <mergeCell ref="B403:Q403"/>
    <mergeCell ref="B404:B405"/>
    <mergeCell ref="C404:K404"/>
    <mergeCell ref="L404:P404"/>
    <mergeCell ref="Q404:Q405"/>
    <mergeCell ref="B397:Q397"/>
    <mergeCell ref="L398:Q398"/>
    <mergeCell ref="L399:Q399"/>
    <mergeCell ref="C402:Q402"/>
    <mergeCell ref="B393:Q393"/>
    <mergeCell ref="B394:B395"/>
    <mergeCell ref="C394:K394"/>
    <mergeCell ref="L394:P394"/>
    <mergeCell ref="Q394:Q395"/>
    <mergeCell ref="B387:Q387"/>
    <mergeCell ref="L388:Q388"/>
    <mergeCell ref="L389:Q389"/>
    <mergeCell ref="C392:Q392"/>
    <mergeCell ref="B383:Q383"/>
    <mergeCell ref="B384:B385"/>
    <mergeCell ref="C384:K384"/>
    <mergeCell ref="L384:P384"/>
    <mergeCell ref="Q384:Q385"/>
    <mergeCell ref="B377:Q377"/>
    <mergeCell ref="L378:Q378"/>
    <mergeCell ref="L379:Q379"/>
    <mergeCell ref="C382:Q382"/>
    <mergeCell ref="B373:Q373"/>
    <mergeCell ref="B374:B375"/>
    <mergeCell ref="C374:K374"/>
    <mergeCell ref="L374:P374"/>
    <mergeCell ref="Q374:Q375"/>
    <mergeCell ref="B367:Q367"/>
    <mergeCell ref="L368:Q368"/>
    <mergeCell ref="L369:Q369"/>
    <mergeCell ref="C372:Q372"/>
    <mergeCell ref="B363:Q363"/>
    <mergeCell ref="B364:B365"/>
    <mergeCell ref="C364:K364"/>
    <mergeCell ref="L364:P364"/>
    <mergeCell ref="Q364:Q365"/>
    <mergeCell ref="B357:Q357"/>
    <mergeCell ref="L358:Q358"/>
    <mergeCell ref="L359:Q359"/>
    <mergeCell ref="C362:Q362"/>
    <mergeCell ref="B353:Q353"/>
    <mergeCell ref="B354:B355"/>
    <mergeCell ref="C354:K354"/>
    <mergeCell ref="L354:P354"/>
    <mergeCell ref="Q354:Q355"/>
    <mergeCell ref="B347:Q347"/>
    <mergeCell ref="L348:Q348"/>
    <mergeCell ref="L349:Q349"/>
    <mergeCell ref="C352:Q352"/>
    <mergeCell ref="B343:Q343"/>
    <mergeCell ref="B344:B345"/>
    <mergeCell ref="C344:K344"/>
    <mergeCell ref="L344:P344"/>
    <mergeCell ref="Q344:Q345"/>
    <mergeCell ref="B337:Q337"/>
    <mergeCell ref="L338:Q338"/>
    <mergeCell ref="L339:Q339"/>
    <mergeCell ref="C342:Q342"/>
    <mergeCell ref="B333:Q333"/>
    <mergeCell ref="B334:B335"/>
    <mergeCell ref="C334:K334"/>
    <mergeCell ref="L334:P334"/>
    <mergeCell ref="Q334:Q335"/>
    <mergeCell ref="B327:Q327"/>
    <mergeCell ref="L328:Q328"/>
    <mergeCell ref="L329:Q329"/>
    <mergeCell ref="C332:Q332"/>
    <mergeCell ref="B323:Q323"/>
    <mergeCell ref="B324:B325"/>
    <mergeCell ref="C324:K324"/>
    <mergeCell ref="L324:P324"/>
    <mergeCell ref="Q324:Q325"/>
    <mergeCell ref="B317:Q317"/>
    <mergeCell ref="L318:Q318"/>
    <mergeCell ref="L319:Q319"/>
    <mergeCell ref="C322:Q322"/>
    <mergeCell ref="B313:Q313"/>
    <mergeCell ref="B314:B315"/>
    <mergeCell ref="C314:K314"/>
    <mergeCell ref="L314:P314"/>
    <mergeCell ref="Q314:Q315"/>
    <mergeCell ref="B307:Q307"/>
    <mergeCell ref="L308:Q308"/>
    <mergeCell ref="L309:Q309"/>
    <mergeCell ref="C312:Q312"/>
    <mergeCell ref="B303:Q303"/>
    <mergeCell ref="B304:B305"/>
    <mergeCell ref="C304:K304"/>
    <mergeCell ref="L304:P304"/>
    <mergeCell ref="Q304:Q305"/>
    <mergeCell ref="B297:Q297"/>
    <mergeCell ref="L298:Q298"/>
    <mergeCell ref="L299:Q299"/>
    <mergeCell ref="C302:Q302"/>
    <mergeCell ref="B293:Q293"/>
    <mergeCell ref="B294:B295"/>
    <mergeCell ref="C294:K294"/>
    <mergeCell ref="L294:P294"/>
    <mergeCell ref="Q294:Q295"/>
    <mergeCell ref="B287:Q287"/>
    <mergeCell ref="L288:Q288"/>
    <mergeCell ref="L289:Q289"/>
    <mergeCell ref="C292:Q292"/>
    <mergeCell ref="B283:Q283"/>
    <mergeCell ref="B284:B285"/>
    <mergeCell ref="C284:K284"/>
    <mergeCell ref="L284:P284"/>
    <mergeCell ref="Q284:Q285"/>
    <mergeCell ref="B277:Q277"/>
    <mergeCell ref="L278:Q278"/>
    <mergeCell ref="L279:Q279"/>
    <mergeCell ref="C282:Q282"/>
    <mergeCell ref="B273:Q273"/>
    <mergeCell ref="B274:B275"/>
    <mergeCell ref="C274:K274"/>
    <mergeCell ref="L274:P274"/>
    <mergeCell ref="Q274:Q275"/>
    <mergeCell ref="B267:Q267"/>
    <mergeCell ref="L268:Q268"/>
    <mergeCell ref="L269:Q269"/>
    <mergeCell ref="C272:Q272"/>
    <mergeCell ref="B263:Q263"/>
    <mergeCell ref="B264:B265"/>
    <mergeCell ref="C264:K264"/>
    <mergeCell ref="L264:P264"/>
    <mergeCell ref="Q264:Q265"/>
    <mergeCell ref="B257:Q257"/>
    <mergeCell ref="L258:Q258"/>
    <mergeCell ref="L259:Q259"/>
    <mergeCell ref="C262:Q262"/>
    <mergeCell ref="B253:Q253"/>
    <mergeCell ref="B254:B255"/>
    <mergeCell ref="C254:K254"/>
    <mergeCell ref="L254:P254"/>
    <mergeCell ref="Q254:Q255"/>
    <mergeCell ref="B247:Q247"/>
    <mergeCell ref="L248:Q248"/>
    <mergeCell ref="L249:Q249"/>
    <mergeCell ref="C252:Q252"/>
    <mergeCell ref="B243:Q243"/>
    <mergeCell ref="B244:B245"/>
    <mergeCell ref="C244:K244"/>
    <mergeCell ref="L244:P244"/>
    <mergeCell ref="Q244:Q245"/>
    <mergeCell ref="B237:Q237"/>
    <mergeCell ref="L238:Q238"/>
    <mergeCell ref="L239:Q239"/>
    <mergeCell ref="C242:Q242"/>
    <mergeCell ref="B233:Q233"/>
    <mergeCell ref="B234:B235"/>
    <mergeCell ref="C234:K234"/>
    <mergeCell ref="L234:P234"/>
    <mergeCell ref="Q234:Q235"/>
    <mergeCell ref="B227:Q227"/>
    <mergeCell ref="L228:Q228"/>
    <mergeCell ref="L229:Q229"/>
    <mergeCell ref="C232:Q232"/>
    <mergeCell ref="B223:Q223"/>
    <mergeCell ref="B224:B225"/>
    <mergeCell ref="C224:K224"/>
    <mergeCell ref="L224:P224"/>
    <mergeCell ref="Q224:Q225"/>
    <mergeCell ref="B217:Q217"/>
    <mergeCell ref="L218:Q218"/>
    <mergeCell ref="L219:Q219"/>
    <mergeCell ref="C222:Q222"/>
    <mergeCell ref="B213:Q213"/>
    <mergeCell ref="B214:B215"/>
    <mergeCell ref="C214:K214"/>
    <mergeCell ref="L214:P214"/>
    <mergeCell ref="Q214:Q215"/>
    <mergeCell ref="B207:Q207"/>
    <mergeCell ref="L208:Q208"/>
    <mergeCell ref="L209:Q209"/>
    <mergeCell ref="C212:Q212"/>
    <mergeCell ref="B203:Q203"/>
    <mergeCell ref="B204:B205"/>
    <mergeCell ref="C204:K204"/>
    <mergeCell ref="L204:P204"/>
    <mergeCell ref="Q204:Q205"/>
    <mergeCell ref="B197:Q197"/>
    <mergeCell ref="L198:Q198"/>
    <mergeCell ref="L199:Q199"/>
    <mergeCell ref="C202:Q202"/>
    <mergeCell ref="B193:Q193"/>
    <mergeCell ref="B194:B195"/>
    <mergeCell ref="C194:K194"/>
    <mergeCell ref="L194:P194"/>
    <mergeCell ref="Q194:Q195"/>
    <mergeCell ref="B187:Q187"/>
    <mergeCell ref="L188:Q188"/>
    <mergeCell ref="L189:Q189"/>
    <mergeCell ref="C192:Q192"/>
    <mergeCell ref="B183:Q183"/>
    <mergeCell ref="B184:B185"/>
    <mergeCell ref="C184:K184"/>
    <mergeCell ref="L184:P184"/>
    <mergeCell ref="Q184:Q185"/>
    <mergeCell ref="B177:Q177"/>
    <mergeCell ref="L178:Q178"/>
    <mergeCell ref="L179:Q179"/>
    <mergeCell ref="C182:Q182"/>
    <mergeCell ref="B173:Q173"/>
    <mergeCell ref="B174:B175"/>
    <mergeCell ref="C174:K174"/>
    <mergeCell ref="L174:P174"/>
    <mergeCell ref="Q174:Q175"/>
    <mergeCell ref="B167:Q167"/>
    <mergeCell ref="L168:Q168"/>
    <mergeCell ref="L169:Q169"/>
    <mergeCell ref="C172:Q172"/>
    <mergeCell ref="B163:Q163"/>
    <mergeCell ref="B164:B165"/>
    <mergeCell ref="C164:K164"/>
    <mergeCell ref="L164:P164"/>
    <mergeCell ref="Q164:Q165"/>
    <mergeCell ref="B157:Q157"/>
    <mergeCell ref="L158:Q158"/>
    <mergeCell ref="L159:Q159"/>
    <mergeCell ref="C162:Q162"/>
    <mergeCell ref="B153:Q153"/>
    <mergeCell ref="B154:B155"/>
    <mergeCell ref="C154:K154"/>
    <mergeCell ref="L154:P154"/>
    <mergeCell ref="Q154:Q155"/>
    <mergeCell ref="B147:Q147"/>
    <mergeCell ref="L148:Q148"/>
    <mergeCell ref="L149:Q149"/>
    <mergeCell ref="C152:Q152"/>
    <mergeCell ref="B143:Q143"/>
    <mergeCell ref="B144:B145"/>
    <mergeCell ref="C144:K144"/>
    <mergeCell ref="L144:P144"/>
    <mergeCell ref="Q144:Q145"/>
    <mergeCell ref="B137:Q137"/>
    <mergeCell ref="L138:Q138"/>
    <mergeCell ref="L139:Q139"/>
    <mergeCell ref="C142:Q142"/>
    <mergeCell ref="B133:Q133"/>
    <mergeCell ref="B134:B135"/>
    <mergeCell ref="C134:K134"/>
    <mergeCell ref="L134:P134"/>
    <mergeCell ref="Q134:Q135"/>
    <mergeCell ref="B127:Q127"/>
    <mergeCell ref="L128:Q128"/>
    <mergeCell ref="L129:Q129"/>
    <mergeCell ref="C132:Q132"/>
    <mergeCell ref="B123:Q123"/>
    <mergeCell ref="B124:B125"/>
    <mergeCell ref="C124:K124"/>
    <mergeCell ref="L124:P124"/>
    <mergeCell ref="Q124:Q125"/>
    <mergeCell ref="B117:Q117"/>
    <mergeCell ref="L118:Q118"/>
    <mergeCell ref="L119:Q119"/>
    <mergeCell ref="C122:Q122"/>
    <mergeCell ref="B113:Q113"/>
    <mergeCell ref="B114:B115"/>
    <mergeCell ref="C114:K114"/>
    <mergeCell ref="L114:P114"/>
    <mergeCell ref="Q114:Q115"/>
    <mergeCell ref="B107:Q107"/>
    <mergeCell ref="L108:Q108"/>
    <mergeCell ref="L109:Q109"/>
    <mergeCell ref="C112:Q112"/>
    <mergeCell ref="B103:Q103"/>
    <mergeCell ref="B104:B105"/>
    <mergeCell ref="C104:K104"/>
    <mergeCell ref="L104:P104"/>
    <mergeCell ref="Q104:Q105"/>
    <mergeCell ref="B97:Q97"/>
    <mergeCell ref="L98:Q98"/>
    <mergeCell ref="L99:Q99"/>
    <mergeCell ref="C102:Q102"/>
    <mergeCell ref="B93:Q93"/>
    <mergeCell ref="B94:B95"/>
    <mergeCell ref="C94:K94"/>
    <mergeCell ref="L94:P94"/>
    <mergeCell ref="Q94:Q95"/>
    <mergeCell ref="B87:Q87"/>
    <mergeCell ref="L88:Q88"/>
    <mergeCell ref="L89:Q89"/>
    <mergeCell ref="C92:Q92"/>
    <mergeCell ref="B83:Q83"/>
    <mergeCell ref="B84:B85"/>
    <mergeCell ref="C84:K84"/>
    <mergeCell ref="L84:P84"/>
    <mergeCell ref="Q84:Q85"/>
    <mergeCell ref="B77:Q77"/>
    <mergeCell ref="L78:Q78"/>
    <mergeCell ref="L79:Q79"/>
    <mergeCell ref="C82:Q82"/>
    <mergeCell ref="B73:Q73"/>
    <mergeCell ref="B74:B75"/>
    <mergeCell ref="C74:K74"/>
    <mergeCell ref="L74:P74"/>
    <mergeCell ref="Q74:Q75"/>
    <mergeCell ref="B67:Q67"/>
    <mergeCell ref="L68:Q68"/>
    <mergeCell ref="L69:Q69"/>
    <mergeCell ref="C72:Q72"/>
    <mergeCell ref="B63:Q63"/>
    <mergeCell ref="B64:B65"/>
    <mergeCell ref="C64:K64"/>
    <mergeCell ref="L64:P64"/>
    <mergeCell ref="Q64:Q65"/>
    <mergeCell ref="B57:Q57"/>
    <mergeCell ref="L58:Q58"/>
    <mergeCell ref="L59:Q59"/>
    <mergeCell ref="C62:Q62"/>
    <mergeCell ref="B53:Q53"/>
    <mergeCell ref="B54:B55"/>
    <mergeCell ref="C54:K54"/>
    <mergeCell ref="L54:P54"/>
    <mergeCell ref="Q54:Q55"/>
    <mergeCell ref="B47:Q47"/>
    <mergeCell ref="L48:Q48"/>
    <mergeCell ref="L49:Q49"/>
    <mergeCell ref="C52:Q52"/>
    <mergeCell ref="B43:Q43"/>
    <mergeCell ref="B44:B45"/>
    <mergeCell ref="C44:K44"/>
    <mergeCell ref="L44:P44"/>
    <mergeCell ref="Q44:Q45"/>
    <mergeCell ref="B37:Q37"/>
    <mergeCell ref="L38:Q38"/>
    <mergeCell ref="L39:Q39"/>
    <mergeCell ref="C42:Q42"/>
    <mergeCell ref="B33:Q33"/>
    <mergeCell ref="B34:B35"/>
    <mergeCell ref="C34:K34"/>
    <mergeCell ref="L34:P34"/>
    <mergeCell ref="Q34:Q35"/>
    <mergeCell ref="B27:Q27"/>
    <mergeCell ref="L28:Q28"/>
    <mergeCell ref="L29:Q29"/>
    <mergeCell ref="C32:Q32"/>
    <mergeCell ref="B23:Q23"/>
    <mergeCell ref="B24:B25"/>
    <mergeCell ref="C24:K24"/>
    <mergeCell ref="L24:P24"/>
    <mergeCell ref="Q24:Q25"/>
    <mergeCell ref="B17:Q17"/>
    <mergeCell ref="L18:Q18"/>
    <mergeCell ref="L19:Q19"/>
    <mergeCell ref="C22:Q22"/>
    <mergeCell ref="B13:Q13"/>
    <mergeCell ref="B14:B15"/>
    <mergeCell ref="C14:K14"/>
    <mergeCell ref="L14:P14"/>
    <mergeCell ref="Q14:Q15"/>
    <mergeCell ref="B7:Q7"/>
    <mergeCell ref="L8:Q8"/>
    <mergeCell ref="L9:Q9"/>
    <mergeCell ref="C12:Q12"/>
    <mergeCell ref="C2:Q2"/>
    <mergeCell ref="B3:Q3"/>
    <mergeCell ref="B4:B5"/>
    <mergeCell ref="C4:K4"/>
    <mergeCell ref="L4:P4"/>
    <mergeCell ref="Q4:Q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电费明细</vt:lpstr>
      <vt:lpstr>缴费通知单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2014-01-16T10:47:14Z</dcterms:modified>
</cp:coreProperties>
</file>